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xl/worksheets/sheet7.xml" ContentType="application/vnd.openxmlformats-officedocument.spreadsheetml.worksheet+xml"/>
  <Override PartName="/xl/drawings/drawing3.xml" ContentType="application/vnd.openxmlformats-officedocument.drawing+xml"/>
  <Override PartName="/xl/externalLinks/externalLink2.xml" ContentType="application/vnd.openxmlformats-officedocument.spreadsheetml.externalLink+xml"/>
  <Override PartName="/xl/drawings/drawing5.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Default Extension="png" ContentType="image/png"/>
  <Override PartName="/xl/calcChain.xml" ContentType="application/vnd.openxmlformats-officedocument.spreadsheetml.calcChain+xml"/>
  <Override PartName="/xl/workbook.xml" ContentType="application/vnd.openxmlformats-officedocument.spreadsheetml.sheet.main+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externalLinks/externalLink1.xml" ContentType="application/vnd.openxmlformats-officedocument.spreadsheetml.externalLink+xml"/>
  <Override PartName="/xl/worksheets/sheet4.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charts/chart1.xml" ContentType="application/vnd.openxmlformats-officedocument.drawingml.chart+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Override PartName="/xl/drawings/drawing1.xml" ContentType="application/vnd.openxmlformats-officedocument.drawing+xml"/>
  <Default Extension="pdf" ContentType="application/pdf"/>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3960" windowHeight="16660" tabRatio="850"/>
  </bookViews>
  <sheets>
    <sheet name="INSTRUCTIONS" sheetId="6" r:id="rId1"/>
    <sheet name="MAIN DATA SHEET (Data Entry)" sheetId="32" r:id="rId2"/>
    <sheet name="MEASURES (Data Entry)" sheetId="9" r:id="rId3"/>
    <sheet name="Measures Key" sheetId="14" r:id="rId4"/>
    <sheet name="Building Type Key" sheetId="16" r:id="rId5"/>
    <sheet name="M&amp;V Key" sheetId="3" r:id="rId6"/>
    <sheet name="Cost Rules" sheetId="30" r:id="rId7"/>
    <sheet name="Non-energy Impacts" sheetId="31" r:id="rId8"/>
  </sheets>
  <externalReferences>
    <externalReference r:id="rId9"/>
    <externalReference r:id="rId10"/>
  </externalReferences>
  <definedNames>
    <definedName name="_xlnm.Print_Area" localSheetId="5">'M&amp;V Key'!$A$1:$S$55</definedName>
    <definedName name="_xlnm.Print_Area" localSheetId="2">'MEASURES (Data Entry)'!$A$1:$BB$37</definedName>
    <definedName name="_xlnm.Print_Titles">#REF!</definedName>
  </definedNames>
  <calcPr calcId="130406"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2" i="32"/>
  <c r="A381"/>
  <c r="A379"/>
  <c r="A377"/>
  <c r="A375"/>
  <c r="A373"/>
  <c r="A371"/>
  <c r="A369"/>
  <c r="B333"/>
  <c r="C289"/>
  <c r="C288"/>
  <c r="C283"/>
  <c r="C282"/>
  <c r="C281"/>
  <c r="C276"/>
  <c r="C275"/>
  <c r="C274"/>
  <c r="C269"/>
  <c r="C268"/>
  <c r="C267"/>
  <c r="C262"/>
  <c r="C261"/>
  <c r="C260"/>
  <c r="C255"/>
  <c r="C254"/>
  <c r="C253"/>
  <c r="C248"/>
  <c r="C247"/>
  <c r="C246"/>
  <c r="C241"/>
  <c r="C240"/>
  <c r="A115"/>
  <c r="A114"/>
  <c r="A113"/>
  <c r="A112"/>
  <c r="A110"/>
  <c r="A109"/>
  <c r="A108"/>
  <c r="A107"/>
  <c r="A106"/>
  <c r="AD36" i="9"/>
  <c r="AD35"/>
  <c r="AD34"/>
  <c r="AD33"/>
  <c r="AD32"/>
  <c r="AD31"/>
  <c r="AD30"/>
  <c r="AD29"/>
  <c r="AD28"/>
  <c r="AD27"/>
  <c r="AD26"/>
  <c r="AD25"/>
  <c r="AD24"/>
  <c r="AD23"/>
  <c r="AD22"/>
  <c r="AD21"/>
  <c r="AD20"/>
  <c r="AD19"/>
  <c r="AD18"/>
  <c r="AD17"/>
  <c r="AD16"/>
  <c r="AC37"/>
  <c r="AB37"/>
  <c r="AA37"/>
  <c r="Z37"/>
  <c r="Y37"/>
  <c r="X37"/>
  <c r="W37"/>
  <c r="V37"/>
  <c r="U37"/>
  <c r="T37"/>
  <c r="S37"/>
  <c r="R37"/>
  <c r="Q37"/>
  <c r="P37"/>
  <c r="O37"/>
  <c r="N37"/>
  <c r="M37"/>
  <c r="L37"/>
  <c r="K37"/>
  <c r="J37"/>
  <c r="I37"/>
  <c r="H37"/>
  <c r="G37"/>
  <c r="F37"/>
  <c r="E37"/>
  <c r="D37"/>
  <c r="C37"/>
  <c r="B37"/>
  <c r="A5"/>
  <c r="AG1"/>
  <c r="AS12"/>
  <c r="AG16"/>
  <c r="AP16"/>
  <c r="AQ16"/>
  <c r="AG17"/>
  <c r="AP17"/>
  <c r="AQ17"/>
  <c r="AG18"/>
  <c r="AP18"/>
  <c r="AQ18"/>
  <c r="AG19"/>
  <c r="AP19"/>
  <c r="AQ19"/>
  <c r="AP20"/>
  <c r="AQ20"/>
  <c r="AG21"/>
  <c r="AP21"/>
  <c r="AQ21"/>
  <c r="AG22"/>
  <c r="AP22"/>
  <c r="AQ22"/>
  <c r="AG23"/>
  <c r="AP23"/>
  <c r="AQ23"/>
  <c r="AG24"/>
  <c r="AP24"/>
  <c r="AQ24"/>
  <c r="AG25"/>
  <c r="AP25"/>
  <c r="AQ25"/>
  <c r="AG26"/>
  <c r="AP26"/>
  <c r="AQ26"/>
  <c r="AG27"/>
  <c r="AP27"/>
  <c r="AQ27"/>
  <c r="AG28"/>
  <c r="AP28"/>
  <c r="AQ28"/>
  <c r="AG29"/>
  <c r="AP29"/>
  <c r="AQ29"/>
  <c r="AG30"/>
  <c r="AP30"/>
  <c r="AQ30"/>
  <c r="AG31"/>
  <c r="AP31"/>
  <c r="AQ31"/>
  <c r="AG32"/>
  <c r="AP32"/>
  <c r="AQ32"/>
  <c r="AG33"/>
  <c r="AP33"/>
  <c r="AQ33"/>
  <c r="AG34"/>
  <c r="AP34"/>
  <c r="AQ34"/>
  <c r="AP35"/>
  <c r="AQ35"/>
  <c r="AJ37"/>
  <c r="AK37"/>
  <c r="AL37"/>
  <c r="AM37"/>
  <c r="AN37"/>
  <c r="AO37"/>
  <c r="AP37"/>
  <c r="AQ37"/>
  <c r="B38"/>
  <c r="L38"/>
  <c r="L42"/>
  <c r="AD42"/>
  <c r="AG42"/>
  <c r="AH42"/>
  <c r="AI42"/>
  <c r="AJ42"/>
  <c r="AK42"/>
  <c r="AL42"/>
  <c r="AM42"/>
  <c r="AN42"/>
  <c r="AO42"/>
  <c r="AP42"/>
  <c r="AQ42"/>
  <c r="AR42"/>
  <c r="AS42"/>
  <c r="B43"/>
  <c r="C43"/>
  <c r="D43"/>
  <c r="E43"/>
  <c r="F43"/>
  <c r="G43"/>
  <c r="H43"/>
  <c r="I43"/>
  <c r="J43"/>
  <c r="K43"/>
  <c r="L43"/>
  <c r="P43"/>
  <c r="Y43"/>
  <c r="AS43"/>
  <c r="L44"/>
  <c r="M44"/>
  <c r="N44"/>
  <c r="O44"/>
  <c r="P44"/>
  <c r="Q44"/>
  <c r="R44"/>
  <c r="S44"/>
  <c r="T44"/>
  <c r="U44"/>
  <c r="V44"/>
  <c r="W44"/>
  <c r="X44"/>
  <c r="Y44"/>
  <c r="Z44"/>
  <c r="AA44"/>
  <c r="AB44"/>
  <c r="AC44"/>
  <c r="B45"/>
  <c r="C45"/>
  <c r="D45"/>
  <c r="E45"/>
  <c r="F45"/>
  <c r="G45"/>
  <c r="H45"/>
  <c r="I45"/>
  <c r="J45"/>
  <c r="K45"/>
  <c r="L45"/>
  <c r="M45"/>
  <c r="N45"/>
  <c r="O45"/>
  <c r="P45"/>
  <c r="Q45"/>
  <c r="R45"/>
  <c r="S45"/>
  <c r="T45"/>
  <c r="U45"/>
  <c r="V45"/>
  <c r="W45"/>
  <c r="X45"/>
  <c r="Y45"/>
  <c r="Z45"/>
  <c r="AA45"/>
  <c r="AB45"/>
  <c r="AC45"/>
  <c r="AD47"/>
  <c r="AG47"/>
  <c r="AP47"/>
  <c r="AQ47"/>
  <c r="AD48"/>
  <c r="AG48"/>
  <c r="AP48"/>
  <c r="AQ48"/>
  <c r="AD49"/>
  <c r="AG49"/>
  <c r="AP49"/>
  <c r="AQ49"/>
  <c r="AD50"/>
  <c r="AG50"/>
  <c r="AP50"/>
  <c r="AQ50"/>
  <c r="AD51"/>
  <c r="AG51"/>
  <c r="AP51"/>
  <c r="AQ51"/>
  <c r="AD52"/>
  <c r="AG52"/>
  <c r="AP52"/>
  <c r="AQ52"/>
  <c r="AD53"/>
  <c r="AG53"/>
  <c r="AP53"/>
  <c r="AQ53"/>
  <c r="AD54"/>
  <c r="AG54"/>
  <c r="AP54"/>
  <c r="AQ54"/>
  <c r="AD55"/>
  <c r="AG55"/>
  <c r="AP55"/>
  <c r="AQ55"/>
  <c r="AD56"/>
  <c r="AG56"/>
  <c r="AP56"/>
  <c r="AQ56"/>
  <c r="AD57"/>
  <c r="AG57"/>
  <c r="AP57"/>
  <c r="AQ57"/>
  <c r="AD58"/>
  <c r="AG58"/>
  <c r="AP58"/>
  <c r="AQ58"/>
  <c r="AD59"/>
  <c r="AG59"/>
  <c r="AP59"/>
  <c r="AQ59"/>
  <c r="AD60"/>
  <c r="AG60"/>
  <c r="AP60"/>
  <c r="AQ60"/>
  <c r="AD61"/>
  <c r="AG61"/>
  <c r="AP61"/>
  <c r="AQ61"/>
  <c r="AD62"/>
  <c r="AG62"/>
  <c r="AP62"/>
  <c r="AQ62"/>
  <c r="AD63"/>
  <c r="AG63"/>
  <c r="AP63"/>
  <c r="AQ63"/>
  <c r="AD64"/>
  <c r="AG64"/>
  <c r="AP64"/>
  <c r="AQ64"/>
  <c r="AD66"/>
  <c r="AG66"/>
  <c r="AP66"/>
  <c r="AQ66"/>
  <c r="AP67"/>
  <c r="AQ67"/>
  <c r="B69"/>
  <c r="C69"/>
  <c r="D69"/>
  <c r="E69"/>
  <c r="F69"/>
  <c r="G69"/>
  <c r="H69"/>
  <c r="I69"/>
  <c r="J69"/>
  <c r="K69"/>
  <c r="L69"/>
  <c r="M69"/>
  <c r="N69"/>
  <c r="O69"/>
  <c r="P69"/>
  <c r="Q69"/>
  <c r="R69"/>
  <c r="S69"/>
  <c r="T69"/>
  <c r="U69"/>
  <c r="V69"/>
  <c r="W69"/>
  <c r="X69"/>
  <c r="Y69"/>
  <c r="Z69"/>
  <c r="AA69"/>
  <c r="AB69"/>
  <c r="AC69"/>
  <c r="AJ69"/>
  <c r="AK69"/>
  <c r="AL69"/>
  <c r="AM69"/>
  <c r="AN69"/>
  <c r="AO69"/>
  <c r="AP69"/>
  <c r="AQ69"/>
  <c r="B70"/>
  <c r="L70"/>
  <c r="AR16"/>
  <c r="AS16"/>
  <c r="AR17"/>
  <c r="AS17"/>
  <c r="AR18"/>
  <c r="AS18"/>
  <c r="AR19"/>
  <c r="AS19"/>
  <c r="AR20"/>
  <c r="AS20"/>
  <c r="AR21"/>
  <c r="AS21"/>
  <c r="AR22"/>
  <c r="AS22"/>
  <c r="AR23"/>
  <c r="AS23"/>
  <c r="AR24"/>
  <c r="AS24"/>
  <c r="AR25"/>
  <c r="AS25"/>
  <c r="AR26"/>
  <c r="AS26"/>
  <c r="AR27"/>
  <c r="AS27"/>
  <c r="AR28"/>
  <c r="AS28"/>
  <c r="AR29"/>
  <c r="AS29"/>
  <c r="AR30"/>
  <c r="AS30"/>
  <c r="AR31"/>
  <c r="AS31"/>
  <c r="AR32"/>
  <c r="AS32"/>
  <c r="AR33"/>
  <c r="AS33"/>
  <c r="AR34"/>
  <c r="AS34"/>
  <c r="AR35"/>
  <c r="AS35"/>
  <c r="AR37"/>
  <c r="AS37"/>
  <c r="AR47"/>
  <c r="AS47"/>
  <c r="AR48"/>
  <c r="AS48"/>
  <c r="AR49"/>
  <c r="AS49"/>
  <c r="AR50"/>
  <c r="AS50"/>
  <c r="AR51"/>
  <c r="AS51"/>
  <c r="AR52"/>
  <c r="AS52"/>
  <c r="AR53"/>
  <c r="AS53"/>
  <c r="AR54"/>
  <c r="AS54"/>
  <c r="AR55"/>
  <c r="AS55"/>
  <c r="AR56"/>
  <c r="AS56"/>
  <c r="AR57"/>
  <c r="AS57"/>
  <c r="AR58"/>
  <c r="AS58"/>
  <c r="AR59"/>
  <c r="AS59"/>
  <c r="AR60"/>
  <c r="AS60"/>
  <c r="AR61"/>
  <c r="AS61"/>
  <c r="AR62"/>
  <c r="AS62"/>
  <c r="AR63"/>
  <c r="AS63"/>
  <c r="AR64"/>
  <c r="AS64"/>
  <c r="AR66"/>
  <c r="AS66"/>
  <c r="AR67"/>
  <c r="AS67"/>
  <c r="AR69"/>
  <c r="AS69"/>
  <c r="A14" i="14"/>
  <c r="A11"/>
  <c r="A8"/>
  <c r="A5"/>
  <c r="A17"/>
  <c r="A3"/>
  <c r="B5"/>
  <c r="B8"/>
  <c r="B11"/>
  <c r="B14"/>
  <c r="A19"/>
  <c r="B19"/>
  <c r="A22"/>
  <c r="B22"/>
  <c r="A25"/>
  <c r="B25"/>
  <c r="A28"/>
  <c r="B28"/>
  <c r="A31"/>
  <c r="B31"/>
  <c r="A34"/>
  <c r="B34"/>
  <c r="A37"/>
  <c r="B37"/>
  <c r="A40"/>
  <c r="B40"/>
  <c r="A43"/>
  <c r="B43"/>
  <c r="A46"/>
  <c r="A48"/>
  <c r="B48"/>
  <c r="A51"/>
  <c r="B51"/>
  <c r="A54"/>
  <c r="B54"/>
  <c r="A57"/>
  <c r="B57"/>
  <c r="A60"/>
  <c r="B60"/>
</calcChain>
</file>

<file path=xl/sharedStrings.xml><?xml version="1.0" encoding="utf-8"?>
<sst xmlns="http://schemas.openxmlformats.org/spreadsheetml/2006/main" count="1362" uniqueCount="888">
  <si>
    <t>Combined Thermal (Total--Whole-Building--chilled water, hot water, and steam)</t>
    <phoneticPr fontId="56" type="noConversion"/>
  </si>
  <si>
    <r>
      <t xml:space="preserve">Inclusion of whole-buildings energy use data (including fuels </t>
    </r>
    <r>
      <rPr>
        <b/>
        <u/>
        <sz val="10"/>
        <color indexed="10"/>
        <rFont val="Arial"/>
      </rPr>
      <t>and</t>
    </r>
    <r>
      <rPr>
        <b/>
        <sz val="10"/>
        <color indexed="10"/>
        <rFont val="Arial"/>
      </rPr>
      <t xml:space="preserve"> end-uses to which (retro-)commissioning may not have been applied) is </t>
    </r>
    <r>
      <rPr>
        <b/>
        <u/>
        <sz val="10"/>
        <color indexed="10"/>
        <rFont val="Arial"/>
      </rPr>
      <t>strongly</t>
    </r>
    <r>
      <rPr>
        <b/>
        <sz val="10"/>
        <color indexed="10"/>
        <rFont val="Arial"/>
      </rPr>
      <t xml:space="preserve"> preferred. Indicate whether all fuels and end-uses are included in the energy data provided in this section.</t>
    </r>
    <phoneticPr fontId="5"/>
  </si>
  <si>
    <t>Version: June 27, 2009</t>
    <phoneticPr fontId="5" type="noConversion"/>
  </si>
  <si>
    <r>
      <t xml:space="preserve">  </t>
    </r>
    <r>
      <rPr>
        <b/>
        <sz val="12"/>
        <rFont val="Times"/>
      </rPr>
      <t>17.Public Assembly:</t>
    </r>
    <r>
      <rPr>
        <sz val="12"/>
        <rFont val="Times"/>
      </rPr>
      <t xml:space="preserve"> refers to buildings in which people gather for social or recreational activities whether in private or nonprivate meeting halls. This</t>
    </r>
  </si>
  <si>
    <t xml:space="preserve">Cost </t>
  </si>
  <si>
    <t>Implementation</t>
  </si>
  <si>
    <t>Reporting</t>
  </si>
  <si>
    <t>Design change</t>
  </si>
  <si>
    <t>Condenser pumps need isolation valves for cooling tower</t>
  </si>
  <si>
    <t xml:space="preserve">          Mental retardation/schools for the mentally retarded</t>
  </si>
  <si>
    <t>Bldg type(s):
O=office
HO=hlthcr-outpatient
HI=hlthcr-inpatient
HE=higher edu
K12=edu K-12
W=warehouse
POS=public order and safety
L=laboratory</t>
  </si>
  <si>
    <t>Excludes electricity use for central plant CW (counted below instead)</t>
  </si>
  <si>
    <t>Before proceeding, download latest version of spreadsheet from:http://cx.lbl.gov/documents/2009-study/cx-data-instrument.xlsx</t>
    <phoneticPr fontId="5" type="noConversion"/>
  </si>
  <si>
    <t>To address out-of-spec or improper installation of equipment, sensors, distribution systems, etc.  Could also include corrections to ensure future access for O&amp;M.</t>
  </si>
  <si>
    <t xml:space="preserve">          Crematorium</t>
  </si>
  <si>
    <t xml:space="preserve">          Administration of an institution</t>
  </si>
  <si>
    <t xml:space="preserve">     Recreational Facility:</t>
  </si>
  <si>
    <t xml:space="preserve">  26.Warehouse and Storage: refers to buildings used to store goods, manufacturing products, merchandise, or raw materials. In the tables of this report, both</t>
  </si>
  <si>
    <t xml:space="preserve">          Brokerage firm</t>
  </si>
  <si>
    <t>$, or other currency (in currency of year reported above as year commissioning was completed)</t>
  </si>
  <si>
    <t xml:space="preserve">     Meat/Seafood store</t>
  </si>
  <si>
    <t>Number of Steps</t>
  </si>
  <si>
    <t xml:space="preserve">          Observatory/planetarium</t>
  </si>
  <si>
    <t>Note: we use the short-hand term "(retro-)commissioning" to denote either retro-commissioning of existing buildings or commissioning of new buildings.</t>
  </si>
  <si>
    <t>This workbook provides a data-collection and analysis instrument used in the ongoing LBNL compilation of real-world documentation of the costs and cost-effectiveness of commercial buildings commissioning.  Contributors receive a personalized analysis of their projects in comparison to the experience of other buildings in our database.</t>
  </si>
  <si>
    <t xml:space="preserve">     Schools:</t>
  </si>
  <si>
    <t>OC7</t>
  </si>
  <si>
    <t>OC8</t>
  </si>
  <si>
    <t>$/kW-Month</t>
  </si>
  <si>
    <t xml:space="preserve">          Securities</t>
  </si>
  <si>
    <t xml:space="preserve">     for veterinary practices also fall into this category. This category includes the following:</t>
  </si>
  <si>
    <t xml:space="preserve">     Temple.</t>
  </si>
  <si>
    <t xml:space="preserve">     Long-Term Residence:</t>
  </si>
  <si>
    <t>RCx strategies to improve the performance of a system, as distinct from a change in design [treated above].   Major capitol retrofits are not considered part of commissioning and should not be included  in this analysis.</t>
  </si>
  <si>
    <r>
      <t xml:space="preserve">   6.Health Care:</t>
    </r>
    <r>
      <rPr>
        <sz val="12"/>
        <rFont val="Times"/>
      </rPr>
      <t xml:space="preserve"> refers to buildings used as diagnostic and treatment facilities for both inpatient and outpatient care. In the tables of this report, inpatient and</t>
    </r>
  </si>
  <si>
    <t xml:space="preserve">          Night Club</t>
  </si>
  <si>
    <r>
      <t>INSTRUCTIONS:</t>
    </r>
    <r>
      <rPr>
        <b/>
        <sz val="12"/>
        <color indexed="10"/>
        <rFont val="Arial"/>
      </rPr>
      <t xml:space="preserve"> Provide counts in (only) one Components box </t>
    </r>
    <r>
      <rPr>
        <b/>
        <u/>
        <sz val="12"/>
        <color indexed="10"/>
        <rFont val="Arial"/>
      </rPr>
      <t>and</t>
    </r>
    <r>
      <rPr>
        <b/>
        <sz val="12"/>
        <color indexed="10"/>
        <rFont val="Arial"/>
      </rPr>
      <t xml:space="preserve"> one Strategies box per row, i.e. 2 values per row </t>
    </r>
    <r>
      <rPr>
        <b/>
        <u/>
        <sz val="12"/>
        <color indexed="10"/>
        <rFont val="Arial"/>
      </rPr>
      <t>only.</t>
    </r>
    <r>
      <rPr>
        <b/>
        <sz val="12"/>
        <color indexed="10"/>
        <rFont val="Arial"/>
      </rPr>
      <t xml:space="preserve">  </t>
    </r>
    <r>
      <rPr>
        <b/>
        <u/>
        <sz val="12"/>
        <color indexed="10"/>
        <rFont val="Arial"/>
      </rPr>
      <t>You may insert additional rows, but only above the "Other" row.</t>
    </r>
    <r>
      <rPr>
        <b/>
        <sz val="12"/>
        <color indexed="10"/>
        <rFont val="Arial"/>
      </rPr>
      <t xml:space="preserve">  The "Other" row should include the sum total of any residual values not itemized in the preceding rows.  Priority for itemized measures should be given to items that combine high energy savings and attractive payback times.  See "Measures Key" tab for definitions, and "M&amp;V Options Tab for key to M&amp;V Code.</t>
    </r>
  </si>
  <si>
    <t>Recommended modifications to reset schedules of HVAC processes.  E.g., Supply Air Temperature reset based on Outside Air Temperature; corrections to fan/pump speeds or lighting levels.</t>
  </si>
  <si>
    <t>GRAND Total (whole-building) energy cost (electric, peak, fuel):</t>
  </si>
  <si>
    <t xml:space="preserve">     Medical Care Hospital:</t>
  </si>
  <si>
    <r>
      <t xml:space="preserve">Indicated end-uses or fuels were </t>
    </r>
    <r>
      <rPr>
        <b/>
        <u/>
        <sz val="10"/>
        <color indexed="10"/>
        <rFont val="Arial"/>
      </rPr>
      <t>not</t>
    </r>
    <r>
      <rPr>
        <b/>
        <sz val="10"/>
        <color indexed="10"/>
        <rFont val="Arial"/>
      </rPr>
      <t xml:space="preserve"> included in the energy data provided below</t>
    </r>
    <phoneticPr fontId="56" type="noConversion"/>
  </si>
  <si>
    <t>e.g. hot water, lighting and/or gas, steam</t>
    <phoneticPr fontId="56" type="noConversion"/>
  </si>
  <si>
    <t xml:space="preserve">     refrigerated and non-refrigerated warehouse and storage are included in the "Warehouse" Principal Building Activity category.</t>
  </si>
  <si>
    <r>
      <t xml:space="preserve">  </t>
    </r>
    <r>
      <rPr>
        <b/>
        <sz val="12"/>
        <rFont val="Times"/>
      </rPr>
      <t>13.Nonrefrigerated Warehouse or Storage:</t>
    </r>
    <r>
      <rPr>
        <sz val="12"/>
        <rFont val="Times"/>
      </rPr>
      <t xml:space="preserve"> See Warehouse and Storage. </t>
    </r>
  </si>
  <si>
    <t>Note:   DETAILED DEFINITIONS GIVEN ON "Measures Key" TAB.</t>
  </si>
  <si>
    <t>If yes, did the (retro)commissioning address the plant?</t>
  </si>
  <si>
    <t>Design problems found and corrected during design review of a new building (Cx), a design problem physically corrected or circumvented (during Cx or RCx).  [Problems with the design of control sequences are accounted for under "Operations &amp; Control".]</t>
  </si>
  <si>
    <t>Retrofit/equipment replacement (faulty sensors, etc.)</t>
  </si>
  <si>
    <t>Heat transfer maintenance (dirty heat transfer component, improper refrigerant charge, etc.)</t>
  </si>
  <si>
    <t>Modify setpoint (high VAV setpoint minimum, setpoint suboptimal)</t>
  </si>
  <si>
    <t>Installation modifications (construction out of spec, equipment out of spec, O&amp;M access, etc.)</t>
  </si>
  <si>
    <t>Total (retro-)commissioning cost [$, or other currency in year incurred]</t>
  </si>
  <si>
    <t>Awards/certifications received after (retro-)commissioning</t>
  </si>
  <si>
    <t>Case identifier</t>
  </si>
  <si>
    <r>
      <t xml:space="preserve">Implemented [Y; </t>
    </r>
    <r>
      <rPr>
        <u/>
        <sz val="9"/>
        <rFont val="Arial"/>
      </rPr>
      <t>U</t>
    </r>
    <r>
      <rPr>
        <b/>
        <sz val="9"/>
        <rFont val="Arial"/>
      </rPr>
      <t xml:space="preserve">nknown; </t>
    </r>
    <r>
      <rPr>
        <b/>
        <u/>
        <sz val="9"/>
        <rFont val="Arial"/>
      </rPr>
      <t>R</t>
    </r>
    <r>
      <rPr>
        <b/>
        <sz val="9"/>
        <rFont val="Arial"/>
      </rPr>
      <t>ejected]</t>
    </r>
  </si>
  <si>
    <r>
      <t xml:space="preserve">Savings Estimation Approach (IPMVP A;B;C;D or </t>
    </r>
    <r>
      <rPr>
        <b/>
        <u/>
        <sz val="9"/>
        <rFont val="Arial"/>
      </rPr>
      <t>E</t>
    </r>
    <r>
      <rPr>
        <b/>
        <sz val="9"/>
        <rFont val="Arial"/>
      </rPr>
      <t>stimated)</t>
    </r>
  </si>
  <si>
    <t>PECI-#, TAMU-#, LBNL-#, etc.</t>
  </si>
  <si>
    <t xml:space="preserve">          Sandwich shop</t>
  </si>
  <si>
    <t>Verification &amp; Persistance Tracking</t>
  </si>
  <si>
    <t>Write specifications</t>
  </si>
  <si>
    <t xml:space="preserve">          Administration (see Office)</t>
  </si>
  <si>
    <t xml:space="preserve">          Motor vehicle repair/service/maintenance</t>
  </si>
  <si>
    <t xml:space="preserve">          Meeting hall</t>
  </si>
  <si>
    <t>Enter 99.9% if it is known that there were non-energy-related costs, but the exact amount is not known</t>
    <phoneticPr fontId="5"/>
  </si>
  <si>
    <t>Thermal distribution</t>
    <phoneticPr fontId="56" type="noConversion"/>
  </si>
  <si>
    <t xml:space="preserve">     Outpatient facilities may be medical, dental, or psychiatric and involves diagnosis and treatment in which services are not required overnight. Buildings used</t>
  </si>
  <si>
    <t>Are the energy data weather-normalized?</t>
  </si>
  <si>
    <t>Name will be included in final report, i.e. associated with data in the final report</t>
  </si>
  <si>
    <t>Total (Whole-Building) Fuel usage (e.g. gas or oil):</t>
    <phoneticPr fontId="56" type="noConversion"/>
  </si>
  <si>
    <t xml:space="preserve">     Sheriff's office.</t>
  </si>
  <si>
    <t xml:space="preserve">          Automobile dealers</t>
  </si>
  <si>
    <t>Notes and/or uses if mixed use</t>
  </si>
  <si>
    <t xml:space="preserve">     Social/Public/Civic Assembly:</t>
  </si>
  <si>
    <t>Year that (retro-)commissioning costs reported below were incurred [NNNN]</t>
  </si>
  <si>
    <t>Other design, installation, retrofit, or replacement measures.</t>
  </si>
  <si>
    <t xml:space="preserve">          Tuberculosis/other respiratory disease</t>
  </si>
  <si>
    <t xml:space="preserve">          Bowling alley</t>
  </si>
  <si>
    <t xml:space="preserve">          Motel</t>
  </si>
  <si>
    <t xml:space="preserve">          Shelter home</t>
  </si>
  <si>
    <t>Year 3</t>
  </si>
  <si>
    <t>$/million BTU</t>
  </si>
  <si>
    <t xml:space="preserve">          Maternity</t>
  </si>
  <si>
    <t xml:space="preserve">     which store products at temperatures between 0 degrees Fahrenheit and 50 degrees Fahrenheit and "freezer" facilities, which store products at temperatures</t>
  </si>
  <si>
    <t xml:space="preserve">          Chronic disease</t>
  </si>
  <si>
    <t xml:space="preserve">     care facilities (nursing homes).</t>
  </si>
  <si>
    <t xml:space="preserve">     Fire station</t>
  </si>
  <si>
    <t>Facility-wide (e.g. controls, EMCS, or utility related)</t>
  </si>
  <si>
    <t xml:space="preserve">          Insurance</t>
  </si>
  <si>
    <t xml:space="preserve">     Hotel/Motel/Dorm are included in the following short-term and long-term residences:</t>
  </si>
  <si>
    <r>
      <t xml:space="preserve">  25.Strip Shopping Center:</t>
    </r>
    <r>
      <rPr>
        <sz val="12"/>
        <rFont val="Times"/>
      </rPr>
      <t xml:space="preserve"> See Mercantile and Service. </t>
    </r>
  </si>
  <si>
    <t xml:space="preserve">          Liquor stores</t>
  </si>
  <si>
    <t>Implement advanced reset (air, water, lighting)</t>
  </si>
  <si>
    <t>Scheduling (occupancy determined) - equipment or lighting</t>
  </si>
  <si>
    <t>Mechanical fix (flow obstructions, leaky valves, leaky ductwork, etc.)</t>
  </si>
  <si>
    <t>Year (NNNN)</t>
  </si>
  <si>
    <t>Other maintenance measures.</t>
  </si>
  <si>
    <t>Measures</t>
  </si>
  <si>
    <r>
      <t xml:space="preserve">   4.Food Sales:</t>
    </r>
    <r>
      <rPr>
        <sz val="12"/>
        <rFont val="Times"/>
      </rPr>
      <t xml:space="preserve"> refer to buildings used for retail or wholesale sale of food. This category includes the following: </t>
    </r>
  </si>
  <si>
    <t>Text [3-letter code]</t>
  </si>
  <si>
    <t>Commissioning provider significantly involved in issue resolution</t>
  </si>
  <si>
    <t xml:space="preserve">          Lecture hall</t>
  </si>
  <si>
    <t xml:space="preserve">          Lodge hall</t>
  </si>
  <si>
    <t xml:space="preserve">          Convention hotel</t>
  </si>
  <si>
    <t>Scope of (Retro-)commissioning:  Items Included in Reported Costs</t>
  </si>
  <si>
    <t>% of floor area in labs</t>
  </si>
  <si>
    <t>Year of Energy Savings Data</t>
  </si>
  <si>
    <t xml:space="preserve">          Greenhouse with retail sales of plants</t>
  </si>
  <si>
    <r>
      <t xml:space="preserve">  </t>
    </r>
    <r>
      <rPr>
        <b/>
        <sz val="12"/>
        <rFont val="Times"/>
      </rPr>
      <t>12.Mercantile and Service:</t>
    </r>
    <r>
      <rPr>
        <sz val="12"/>
        <rFont val="Times"/>
      </rPr>
      <t xml:space="preserve"> refers to buildings used for sales and displays of goods or services (excluding food). This category includes shopping malls and</t>
    </r>
  </si>
  <si>
    <t>For internal tracking</t>
  </si>
  <si>
    <t>Number of fume hoods</t>
  </si>
  <si>
    <r>
      <t xml:space="preserve">   </t>
    </r>
    <r>
      <rPr>
        <b/>
        <sz val="12"/>
        <rFont val="Times"/>
      </rPr>
      <t>9.Industrial/Manufacturing:</t>
    </r>
    <r>
      <rPr>
        <sz val="12"/>
        <rFont val="Times"/>
      </rPr>
      <t xml:space="preserve"> See Other. </t>
    </r>
  </si>
  <si>
    <t>M3</t>
  </si>
  <si>
    <t>Equipment Life</t>
  </si>
  <si>
    <t>Use same currency throughout this form</t>
  </si>
  <si>
    <t>amount in year built</t>
  </si>
  <si>
    <r>
      <t xml:space="preserve">  </t>
    </r>
    <r>
      <rPr>
        <b/>
        <sz val="12"/>
        <rFont val="Times"/>
      </rPr>
      <t>14.Office:</t>
    </r>
    <r>
      <rPr>
        <sz val="12"/>
        <rFont val="Times"/>
      </rPr>
      <t xml:space="preserve"> refers to buildings used for general office space, professional offices, and administrative offices. This category includes the following: </t>
    </r>
  </si>
  <si>
    <t xml:space="preserve">     Rehabilitation Facility:</t>
  </si>
  <si>
    <t>Applies to project leader, not firm.  Do not include general "energy efficiency experience"</t>
  </si>
  <si>
    <t xml:space="preserve">electricity </t>
  </si>
  <si>
    <t>fuel</t>
  </si>
  <si>
    <t>T</t>
  </si>
  <si>
    <t>If yes, using what method?</t>
  </si>
  <si>
    <t xml:space="preserve"> Replacing belts, broken linkages, motor maintenance, etc.</t>
  </si>
  <si>
    <t xml:space="preserve">Was the building previously (retro-)commissioned? </t>
  </si>
  <si>
    <t>For defintiions of commisisoning and retro-commissioning, plus useful resources, see: http://www.cacx.org/</t>
  </si>
  <si>
    <t>Was this building known to have problems before it was (retro-)commissioned?</t>
  </si>
  <si>
    <t>Project Location - Country</t>
  </si>
  <si>
    <t>Project Location - State</t>
  </si>
  <si>
    <t>Design change (design detail, improper equipment, improper system, etc.)</t>
  </si>
  <si>
    <t xml:space="preserve">     Courthouse</t>
  </si>
  <si>
    <t>$/year-project</t>
  </si>
  <si>
    <t xml:space="preserve">          Orthopedic</t>
  </si>
  <si>
    <t>After (retro-)commissioning (or as-commissioned, if new building)</t>
  </si>
  <si>
    <t xml:space="preserve">     Farmer's market, Fruit/Vegetable market</t>
  </si>
  <si>
    <t xml:space="preserve">     Entertainment Building:</t>
  </si>
  <si>
    <t>Commissioning provider development of design intent documents</t>
  </si>
  <si>
    <t>Stage Commissioning Begun (new construction only)</t>
  </si>
  <si>
    <t xml:space="preserve">          Coffee shop</t>
  </si>
  <si>
    <t>M5</t>
  </si>
  <si>
    <t xml:space="preserve">          Skating rink</t>
  </si>
  <si>
    <t>Coil cleaning, cooling tower water treatment, correcting refrigerant charge</t>
  </si>
  <si>
    <t>Level of (retro-)commissioning</t>
  </si>
  <si>
    <t>Number of buildings (retro-)commissioned</t>
  </si>
  <si>
    <t xml:space="preserve">  27.Vacant: refers to commercial buildings in which more floorspace was vacant than was used for any single commercial activity (as defined above) at the time</t>
  </si>
  <si>
    <t xml:space="preserve">     Retail bakery</t>
  </si>
  <si>
    <t xml:space="preserve">          Hangar</t>
  </si>
  <si>
    <t>Each of the principal activity categories is listed alphabetically and described below. Lists of specific types of buildings included in each category are presented for clarification but are not intended to be exhaustive.</t>
  </si>
  <si>
    <t xml:space="preserve">     Inpatient facilities treat the mentally or physically ill. Buildings for overnight care are in this grouping. This category includes the following:</t>
  </si>
  <si>
    <t>% of  total cost</t>
  </si>
  <si>
    <t xml:space="preserve">     Professional Office Building:</t>
  </si>
  <si>
    <t>OPERATIONS &amp; CONTROL</t>
  </si>
  <si>
    <t>Installation modifications</t>
  </si>
  <si>
    <t xml:space="preserve">Before (retro-)ommissioning  </t>
  </si>
  <si>
    <t>If from a published paper or report, please provide full citation and a .pdf if available</t>
  </si>
  <si>
    <t>First floor auditorium has no automatic lighting control</t>
  </si>
  <si>
    <t>Chiller secondary chilled water pressure differential is based in a fixed setpoint</t>
  </si>
  <si>
    <t>B</t>
  </si>
  <si>
    <t>Indoor Air Quality</t>
  </si>
  <si>
    <t>OC1</t>
  </si>
  <si>
    <t>Location - City</t>
  </si>
  <si>
    <t>D2</t>
  </si>
  <si>
    <t>Y</t>
  </si>
  <si>
    <t xml:space="preserve">          Inn</t>
  </si>
  <si>
    <t>Millon BTU/year</t>
  </si>
  <si>
    <t>More light fixtures were on than is necessary in room 537</t>
  </si>
  <si>
    <t>Year 2</t>
  </si>
  <si>
    <t xml:space="preserve">     Nursing homes.</t>
  </si>
  <si>
    <t xml:space="preserve">Do the preceeding savings data reflect all (retro-)commissioning activities described and costed above? </t>
  </si>
  <si>
    <t xml:space="preserve">          Assisted-living elder care facilities (limited medical facilities)</t>
  </si>
  <si>
    <t xml:space="preserve">          Indoor pool</t>
  </si>
  <si>
    <t xml:space="preserve">          Poolroom</t>
  </si>
  <si>
    <t>Estimate energy cost savings for findings</t>
  </si>
  <si>
    <t>Place an "x" by the appropriate answer(s)</t>
  </si>
  <si>
    <t>Entire building</t>
  </si>
  <si>
    <t>Loop tuning</t>
  </si>
  <si>
    <t xml:space="preserve">     Church</t>
  </si>
  <si>
    <t xml:space="preserve">Number of Measures Recommended To Resolve Problems: </t>
  </si>
  <si>
    <t>enter zero if none, or "unknown" if information is not available</t>
  </si>
  <si>
    <t>LBNL Commissioning and Retrocommissioning Cost-Benefit Database</t>
    <phoneticPr fontId="5"/>
  </si>
  <si>
    <t>$ (or other currency)</t>
  </si>
  <si>
    <t xml:space="preserve">  "</t>
  </si>
  <si>
    <t>indicate if units other than dollars</t>
  </si>
  <si>
    <t>Document design intent or update current documentation</t>
  </si>
  <si>
    <t>BASELINE ENERGY USE AND SAVINGS</t>
  </si>
  <si>
    <t>kWh/year</t>
  </si>
  <si>
    <t xml:space="preserve">     Other Enclosed Assembly Building:</t>
  </si>
  <si>
    <t>purchased thermal energy (hot/cold water and/or steam)</t>
  </si>
  <si>
    <t>UNKNOWN</t>
  </si>
  <si>
    <t>REASONS FOR (RETRO-)COMMISSIONING</t>
  </si>
  <si>
    <t xml:space="preserve">     Mechanical/Electrical Laboratory</t>
  </si>
  <si>
    <t xml:space="preserve">          Auditorium (see Public Assembly)</t>
  </si>
  <si>
    <t xml:space="preserve">          Furniture, Home equipment stores and Home furnishings</t>
  </si>
  <si>
    <t xml:space="preserve">          Preschool</t>
  </si>
  <si>
    <t>Evaluate energy cost savings</t>
  </si>
  <si>
    <t>M2</t>
  </si>
  <si>
    <r>
      <t xml:space="preserve">   </t>
    </r>
    <r>
      <rPr>
        <b/>
        <sz val="12"/>
        <rFont val="Times"/>
      </rPr>
      <t>3.Enclosed Shopping Center/Mall:</t>
    </r>
    <r>
      <rPr>
        <sz val="12"/>
        <rFont val="Times"/>
      </rPr>
      <t xml:space="preserve"> See Mercantile and Service. </t>
    </r>
  </si>
  <si>
    <t>Complete only if new building</t>
  </si>
  <si>
    <t xml:space="preserve">          Dormitory (see Lodging)</t>
  </si>
  <si>
    <t>Mercantile</t>
  </si>
  <si>
    <t xml:space="preserve">          Extended Stay Hotels</t>
  </si>
  <si>
    <t xml:space="preserve">     Synagogue</t>
  </si>
  <si>
    <t xml:space="preserve">     Convenience store or market</t>
  </si>
  <si>
    <t xml:space="preserve">          Library (see Public Assembly)</t>
  </si>
  <si>
    <t>Persistence of Energy Savings (existing buildings) or Performance (new construction)</t>
  </si>
  <si>
    <t>Text</t>
  </si>
  <si>
    <t xml:space="preserve">          Student union</t>
  </si>
  <si>
    <t>Verification checks/prefunctional testing</t>
  </si>
  <si>
    <t>Exterior lights are controlled by a broken timeclock, so lights are on all night.</t>
  </si>
  <si>
    <t xml:space="preserve">     Reformatory</t>
  </si>
  <si>
    <t>Y-2</t>
  </si>
  <si>
    <t>Recommendations that modify the setpoint of a control loop.  E.g., Supply air temperature setpoint, thermostat setpoint, or static pressure setpoint.</t>
  </si>
  <si>
    <t xml:space="preserve">          Convention hall</t>
  </si>
  <si>
    <t>Ensure or improve thermal comfort</t>
  </si>
  <si>
    <t xml:space="preserve">     Specialty food store.</t>
  </si>
  <si>
    <t>M1</t>
  </si>
  <si>
    <t xml:space="preserve">     Carry-out Service:</t>
  </si>
  <si>
    <t>Document master list of findings</t>
  </si>
  <si>
    <t xml:space="preserve">Before (retro-)commissioning  </t>
  </si>
  <si>
    <t xml:space="preserve">     Other:</t>
  </si>
  <si>
    <t>hours</t>
  </si>
  <si>
    <t>OC5</t>
  </si>
  <si>
    <t>person-hours/year</t>
  </si>
  <si>
    <t>N(p); G(p)</t>
  </si>
  <si>
    <t xml:space="preserve">     Medical Clinic:</t>
  </si>
  <si>
    <t>Year 0 (pre-commissioning)</t>
  </si>
  <si>
    <t>% (enter as decimal value)</t>
  </si>
  <si>
    <t xml:space="preserve">          College or university classroom/Laboratories</t>
  </si>
  <si>
    <t xml:space="preserve">          Vocational school.</t>
  </si>
  <si>
    <t>Year (retro-)commissioning project completed</t>
  </si>
  <si>
    <t xml:space="preserve">          Stadium (see Public Assembly)</t>
  </si>
  <si>
    <t>Floor area served by (retro-)commissioned systems</t>
  </si>
  <si>
    <t>Develop commissioning plan</t>
  </si>
  <si>
    <t>Operating room cold and OA requirements govern all of AHUs 7; 8</t>
  </si>
  <si>
    <t xml:space="preserve">          Ear, eye, nose, and throat</t>
  </si>
  <si>
    <t>Name will be kept confidential, i.e. not associated with data in the final report</t>
  </si>
  <si>
    <t>New Construction (Cx)</t>
  </si>
  <si>
    <t xml:space="preserve">          Multiservice establishments</t>
  </si>
  <si>
    <t>M4</t>
  </si>
  <si>
    <t>Million BTU/year</t>
  </si>
  <si>
    <t>Source: http://www.ipmvp.org</t>
  </si>
  <si>
    <t xml:space="preserve">          Manufacturing with retail sales of products</t>
  </si>
  <si>
    <t>Other operations &amp; control measures.</t>
  </si>
  <si>
    <t xml:space="preserve">          Physical therapy.</t>
  </si>
  <si>
    <t xml:space="preserve">          Convent/monastery</t>
  </si>
  <si>
    <t>(Retro-)commissioning provider</t>
  </si>
  <si>
    <t>Person leading the (retro-)commissioning process</t>
  </si>
  <si>
    <t>Nominal Energy Cost Savings [$/y]</t>
  </si>
  <si>
    <r>
      <t xml:space="preserve">   5.Food Service:</t>
    </r>
    <r>
      <rPr>
        <sz val="12"/>
        <rFont val="Times"/>
      </rPr>
      <t xml:space="preserve"> refers to buildings used for preparation and sale of food and beverages for consumption. This category includes the following: </t>
    </r>
  </si>
  <si>
    <t>Public Assembly</t>
  </si>
  <si>
    <t>Number of projects previously completed (number only; no text)</t>
  </si>
  <si>
    <t>Name</t>
  </si>
  <si>
    <t>Comments (summarize concisely here; attach Tabs if desired)</t>
  </si>
  <si>
    <t>Recommendations that propose changes significant enough to be considered a major modification to the building’s existing sequence of operations.</t>
  </si>
  <si>
    <t>Lighting</t>
  </si>
  <si>
    <t xml:space="preserve">          Gymnasium/YMCA or YWCA/indoor racket sports, recreation center/athletic facility</t>
  </si>
  <si>
    <t>C</t>
  </si>
  <si>
    <t>H</t>
  </si>
  <si>
    <t>Education</t>
  </si>
  <si>
    <t xml:space="preserve">          Pizza parlor</t>
  </si>
  <si>
    <t>Totals</t>
  </si>
  <si>
    <t xml:space="preserve">After (retro-)commissioning (or as-commissioned, if new building) </t>
  </si>
  <si>
    <t xml:space="preserve">          Substance abuse/narcotics/drug addiction</t>
  </si>
  <si>
    <t>Utility rebate</t>
  </si>
  <si>
    <t>Develop systems manual/recommissioning manual</t>
  </si>
  <si>
    <t>Recommendations that affect environmentally determined equipment control settings (e.g., chiller or boiler lockouts that based on out side air dry bulb temperature or seasonally determined equipment operation).</t>
  </si>
  <si>
    <t>Travel</t>
  </si>
  <si>
    <r>
      <t xml:space="preserve">Savings Estimation Approach (IPMVP A;B;C;D or </t>
    </r>
    <r>
      <rPr>
        <b/>
        <u/>
        <sz val="9"/>
        <rFont val="Arial"/>
      </rPr>
      <t>E</t>
    </r>
    <r>
      <rPr>
        <b/>
        <sz val="9"/>
        <rFont val="Arial"/>
      </rPr>
      <t>stimated)</t>
    </r>
  </si>
  <si>
    <t>OC6</t>
  </si>
  <si>
    <t xml:space="preserve">          Radio/TV station or studio</t>
  </si>
  <si>
    <t>Final report</t>
  </si>
  <si>
    <t xml:space="preserve">     Financial Office Building:</t>
  </si>
  <si>
    <t>Energy prices associated with cost estimates</t>
  </si>
  <si>
    <r>
      <t xml:space="preserve">  </t>
    </r>
    <r>
      <rPr>
        <b/>
        <sz val="12"/>
        <rFont val="Times"/>
      </rPr>
      <t>23.Service</t>
    </r>
    <r>
      <rPr>
        <sz val="12"/>
        <rFont val="Times"/>
      </rPr>
      <t xml:space="preserve"> (other than food service): See Mercantile and Service. </t>
    </r>
  </si>
  <si>
    <t xml:space="preserve">          Theater/movie house/cinema</t>
  </si>
  <si>
    <t>Liability</t>
  </si>
  <si>
    <t xml:space="preserve">     Full-Service Restaurant:</t>
  </si>
  <si>
    <t>Update system documentation (control sequences)</t>
  </si>
  <si>
    <t xml:space="preserve">     Service (other than food service):</t>
  </si>
  <si>
    <t>Enter "0" if not applicable</t>
  </si>
  <si>
    <t xml:space="preserve">          Medical</t>
  </si>
  <si>
    <t>Plug loads</t>
  </si>
  <si>
    <t>Normalized RCx Implementation Cost [$] 2003 values</t>
  </si>
  <si>
    <t>D4</t>
  </si>
  <si>
    <t xml:space="preserve">          Concert hall</t>
  </si>
  <si>
    <t>Retro-commissioning (existing buildings)</t>
  </si>
  <si>
    <t xml:space="preserve">          Gymnasium (see Public Assembly)</t>
  </si>
  <si>
    <r>
      <t xml:space="preserve">  20.Religious Worship:</t>
    </r>
    <r>
      <rPr>
        <sz val="12"/>
        <rFont val="Times"/>
      </rPr>
      <t xml:space="preserve"> refers to buildings in which people gather for religious activities. This category includes the following: </t>
    </r>
  </si>
  <si>
    <t xml:space="preserve">     Jail</t>
  </si>
  <si>
    <t>If "no", list % increase in reported savings anticipated (for measures known to be slated for implementation)</t>
  </si>
  <si>
    <t>Net or Gross; Parking areas</t>
  </si>
  <si>
    <t>Commissioning (new  buildings)</t>
  </si>
  <si>
    <t>Calibration</t>
  </si>
  <si>
    <t>A</t>
  </si>
  <si>
    <t xml:space="preserve">     Skilled Nursing/Other Residential Care refers to buildings used as facilities which offer 24-hour nursing/medical care. This category includes the following:</t>
  </si>
  <si>
    <t xml:space="preserve">          Bank</t>
  </si>
  <si>
    <t xml:space="preserve">          Law</t>
  </si>
  <si>
    <t>Physically Persisted [Y/N]? As of _ Years</t>
  </si>
  <si>
    <t>Unknown</t>
  </si>
  <si>
    <t>Operations &amp; Control</t>
  </si>
  <si>
    <t xml:space="preserve">          Bar and grill</t>
  </si>
  <si>
    <t>Review O&amp;M manuals</t>
  </si>
  <si>
    <t xml:space="preserve">     Fur storage.</t>
  </si>
  <si>
    <t xml:space="preserve">          School for the Mentally Retarded (see Health Care)</t>
  </si>
  <si>
    <t>Y-3</t>
  </si>
  <si>
    <t>Y-4</t>
  </si>
  <si>
    <t>MAINTENANCE</t>
  </si>
  <si>
    <t>Building owner</t>
  </si>
  <si>
    <r>
      <t xml:space="preserve">TEMPLATE </t>
    </r>
    <r>
      <rPr>
        <b/>
        <sz val="9"/>
        <color indexed="12"/>
        <rFont val="Geneva"/>
      </rPr>
      <t>(Copy and replicate the following master matrix for each project)</t>
    </r>
  </si>
  <si>
    <t xml:space="preserve">          Engineering</t>
  </si>
  <si>
    <t xml:space="preserve">          Bar</t>
  </si>
  <si>
    <t xml:space="preserve">     Prepared-Meal Service:</t>
  </si>
  <si>
    <t>P</t>
  </si>
  <si>
    <t>Warranty</t>
  </si>
  <si>
    <t>Other</t>
  </si>
  <si>
    <t>M&amp;V Code</t>
  </si>
  <si>
    <t>Peak Electrical Demand Savings [kW/y]</t>
  </si>
  <si>
    <t>Air handling &amp; distribution</t>
  </si>
  <si>
    <t>Normalized Energy Cost Savings [$/y]  2003 values</t>
  </si>
  <si>
    <t>OC9</t>
  </si>
  <si>
    <t>What % of total is represented by non-energy-related measures (e.g. security system cx), if cost and/or savings data are included below?</t>
  </si>
  <si>
    <t xml:space="preserve">          Archive/art gallery/exhibit hall/library/museum</t>
  </si>
  <si>
    <t xml:space="preserve">     single activity is agricultural, industrial/manufacturing, or residential.</t>
  </si>
  <si>
    <t>This tab contains definitions of the terms and categories appearing in the Measures Tab.</t>
  </si>
  <si>
    <t>Office</t>
  </si>
  <si>
    <t>AHU-3's running time could be reduced</t>
  </si>
  <si>
    <t xml:space="preserve">     Mental health/psychiatric clinic</t>
  </si>
  <si>
    <t xml:space="preserve">     Mental Facility:</t>
  </si>
  <si>
    <t>Design Review</t>
  </si>
  <si>
    <t>Construction Observation</t>
  </si>
  <si>
    <t xml:space="preserve">     Nonrefrigerated Warehouse refers to buildings specifically designed to store perishable goods or merchandise without refrigeration.</t>
  </si>
  <si>
    <t>Productivity/Safety</t>
  </si>
  <si>
    <t>Design review (indicate # of review cycles)</t>
  </si>
  <si>
    <t>In the Commercial Buildings Energy Consumption Survey (CBECS), upon which our calculator is based, buildings were classified according to principal activity, which was the primary business, commerce, or function carried on within each building. Buildings that were used for more than one of the activities described below were assigned to the activity occupying the most floorspace at the time of the interview. Thus, a building assigned to a particular principal activity category may have been used for other activities in a portion of its space or at some time during the year.</t>
  </si>
  <si>
    <t xml:space="preserve">  21.Residential: See Other.</t>
  </si>
  <si>
    <t xml:space="preserve">     Short-Term Residence:</t>
  </si>
  <si>
    <t xml:space="preserve">          Public restrooms/Showers</t>
  </si>
  <si>
    <t>Terminal units</t>
  </si>
  <si>
    <t>If multi-year project, list mid-point</t>
  </si>
  <si>
    <t>Floor Area:</t>
  </si>
  <si>
    <t>Lighting occupancy sensors could be used in many rooms</t>
  </si>
  <si>
    <t>Measured Savings - IPMVP Option C. Whole facility</t>
  </si>
  <si>
    <t xml:space="preserve">          Management</t>
  </si>
  <si>
    <r>
      <t xml:space="preserve">Show reductions as a </t>
    </r>
    <r>
      <rPr>
        <u val="singleAccounting"/>
        <sz val="10"/>
        <color indexed="8"/>
        <rFont val="Arial"/>
      </rPr>
      <t>negative</t>
    </r>
    <r>
      <rPr>
        <sz val="10"/>
        <color indexed="8"/>
        <rFont val="Arial"/>
      </rPr>
      <t xml:space="preserve"> value; increases as a </t>
    </r>
    <r>
      <rPr>
        <u val="singleAccounting"/>
        <sz val="10"/>
        <color indexed="8"/>
        <rFont val="Arial"/>
      </rPr>
      <t>positive</t>
    </r>
    <r>
      <rPr>
        <sz val="10"/>
        <color indexed="8"/>
        <rFont val="Arial"/>
      </rPr>
      <t xml:space="preserve"> value</t>
    </r>
  </si>
  <si>
    <t xml:space="preserve">Ensure adequate indoor air quality </t>
  </si>
  <si>
    <t xml:space="preserve">     outpatient buildings are combined in the "Health Care" Principal Building Activity category. Excluded from this group are skilled nursing or other residential</t>
  </si>
  <si>
    <t>Reduce liability</t>
  </si>
  <si>
    <t>Detail problems and remediation measures</t>
  </si>
  <si>
    <t>Building name and street address (if CONFIDENTIAL)</t>
  </si>
  <si>
    <t>Oversee training</t>
  </si>
  <si>
    <t>Number</t>
  </si>
  <si>
    <t>L</t>
  </si>
  <si>
    <t>Diagnostics and Automation Techniques</t>
  </si>
  <si>
    <t xml:space="preserve">     Medical/Dental Laboratory</t>
  </si>
  <si>
    <t xml:space="preserve">          Psychiatric</t>
  </si>
  <si>
    <t xml:space="preserve">          Fast-food establishment</t>
  </si>
  <si>
    <t>Nominal RCx Implementation Cost [$]</t>
  </si>
  <si>
    <t>No inflation correction</t>
  </si>
  <si>
    <t>Acceptance Testing</t>
  </si>
  <si>
    <t>Health Care</t>
  </si>
  <si>
    <t>Verification of Measure Installation</t>
  </si>
  <si>
    <t>%</t>
  </si>
  <si>
    <t>Describe method</t>
  </si>
  <si>
    <t xml:space="preserve">          Personal service</t>
  </si>
  <si>
    <t>Deflator</t>
  </si>
  <si>
    <t>(Retro-)commissioning project leader's level of experience</t>
  </si>
  <si>
    <t>OC2</t>
  </si>
  <si>
    <t>OC3</t>
  </si>
  <si>
    <t>OC4</t>
  </si>
  <si>
    <t>Religious Worship</t>
  </si>
  <si>
    <t xml:space="preserve">Unpaid/unbilled labor </t>
  </si>
  <si>
    <t xml:space="preserve">          Hotel</t>
  </si>
  <si>
    <t xml:space="preserve">Tenant retention; turnover </t>
  </si>
  <si>
    <t>Name of person completing this entry</t>
  </si>
  <si>
    <t>If one or more periods include changes in occupancy, schedules,  equipment, energy prices, or occupied floor area, are these adjusted for in the preceding estimates?</t>
  </si>
  <si>
    <t>Increase occupant productivity</t>
  </si>
  <si>
    <t>Higher education</t>
  </si>
  <si>
    <t>Cost Paid By:</t>
  </si>
  <si>
    <t>Design, Installation, Retrofit, Replacement</t>
  </si>
  <si>
    <t>List tools/methods used, e.g. WBD, ACRX, PacRat, Enforma</t>
  </si>
  <si>
    <t>Count or total:</t>
  </si>
  <si>
    <t>Food Sales</t>
  </si>
  <si>
    <t>Recommendations affecting the control of equipment availability as a function of building occupancy (e.g. lighting sweeps; temperature setbacks; morning warm-up).</t>
  </si>
  <si>
    <t>Modify setpoint</t>
  </si>
  <si>
    <t>Nominal Simple Payback [years]</t>
  </si>
  <si>
    <t>Measured Savings - IPMVP Option B. Retrofit isolation</t>
  </si>
  <si>
    <r>
      <t xml:space="preserve">E . Estimated. </t>
    </r>
    <r>
      <rPr>
        <sz val="9"/>
        <rFont val="Geneva"/>
      </rPr>
      <t xml:space="preserve"> Based on engineering calculations, only</t>
    </r>
  </si>
  <si>
    <t>IPMVP Category: See "M&amp;V Options Tab for definitions"</t>
  </si>
  <si>
    <t>Start/Stop (environmentally determined)</t>
  </si>
  <si>
    <t>Construction observation</t>
  </si>
  <si>
    <t>Normalized Simple Payback [years] 2003 values</t>
  </si>
  <si>
    <t>Ongoing (recurring) Cost Savings</t>
  </si>
  <si>
    <t>Implement advanced reset</t>
  </si>
  <si>
    <t xml:space="preserve">  24.Skilled Nursing/Other Residential Care: See Lodging.</t>
  </si>
  <si>
    <t xml:space="preserve">          Corporate</t>
  </si>
  <si>
    <t xml:space="preserve">          Armory</t>
  </si>
  <si>
    <t xml:space="preserve">          Passenger terminal</t>
  </si>
  <si>
    <t xml:space="preserve">     Laboratory refers to buildings used for activities which utilize equipment for experimental testing or for analysis. This category includes the following:</t>
  </si>
  <si>
    <t>Description of Building Types Used in the MSE Energy Calculator</t>
  </si>
  <si>
    <t xml:space="preserve">          Boarding house</t>
  </si>
  <si>
    <t>Board room lighting is on 7:00-4:30, 5 days a week, but rarely needed.</t>
  </si>
  <si>
    <t xml:space="preserve">          Drugstores</t>
  </si>
  <si>
    <t xml:space="preserve">     Veterinary Facilities.</t>
  </si>
  <si>
    <r>
      <t xml:space="preserve">   8.Hotel/Motel/Dorm:</t>
    </r>
    <r>
      <rPr>
        <sz val="12"/>
        <rFont val="Times"/>
      </rPr>
      <t xml:space="preserve"> See Lodging. </t>
    </r>
  </si>
  <si>
    <t xml:space="preserve">          Real estate</t>
  </si>
  <si>
    <t>Operating rooms had lights on late at night</t>
  </si>
  <si>
    <t>Yes-all; Yes-some; No; Unknown</t>
  </si>
  <si>
    <t xml:space="preserve">          Museum (see Public Assembly)</t>
  </si>
  <si>
    <t xml:space="preserve">          Orphanage</t>
  </si>
  <si>
    <t xml:space="preserve">     </t>
  </si>
  <si>
    <t xml:space="preserve">          Gasoline stations</t>
  </si>
  <si>
    <t>Service</t>
  </si>
  <si>
    <t>Equipment staging</t>
  </si>
  <si>
    <t>F</t>
  </si>
  <si>
    <t>D</t>
  </si>
  <si>
    <t>peak kW</t>
  </si>
  <si>
    <t>KEY TO MEASURE DEFINITIONS</t>
  </si>
  <si>
    <t>Examples of the types of non-energy impacts (positive and negative) to consider and attempt to quantify</t>
  </si>
  <si>
    <t>Qualify for rebate, financing, or other services</t>
  </si>
  <si>
    <t>peak electricity demand</t>
  </si>
  <si>
    <t>Enter: "D", "C", "A", or "S"</t>
  </si>
  <si>
    <t xml:space="preserve">          Post office.</t>
  </si>
  <si>
    <t>Recommendations that affect control settings for the availability or staging of duplicate equipment, e.g., Chiller staging and loading sequence or lead-and-lag pumping sequences.</t>
  </si>
  <si>
    <t xml:space="preserve">     Chapel</t>
  </si>
  <si>
    <t>Recommendations that seek to modify the behavior of the building staff or occupants or instruct building staff or occupants on the proper use of equipment (e.g. turning off lights upon leaving a room, correctly manipulating the system in response to complaint calls).</t>
  </si>
  <si>
    <r>
      <t>SAMPLE</t>
    </r>
    <r>
      <rPr>
        <b/>
        <sz val="9"/>
        <rFont val="Geneva"/>
      </rPr>
      <t/>
    </r>
  </si>
  <si>
    <t>Food Service</t>
  </si>
  <si>
    <t xml:space="preserve">          Full-menu-service establishment.</t>
  </si>
  <si>
    <t>Behavior modification/manual changes to operations</t>
  </si>
  <si>
    <t>Present a findings and recommendations report</t>
  </si>
  <si>
    <t xml:space="preserve">          Town hall</t>
  </si>
  <si>
    <t xml:space="preserve">          Community Centers</t>
  </si>
  <si>
    <r>
      <t xml:space="preserve">   1.Agricultural:</t>
    </r>
    <r>
      <rPr>
        <sz val="12"/>
        <rFont val="Times"/>
      </rPr>
      <t xml:space="preserve"> See Other. </t>
    </r>
  </si>
  <si>
    <t xml:space="preserve">          Dormitory/sorority/fraternity</t>
  </si>
  <si>
    <t xml:space="preserve">          Consulting</t>
  </si>
  <si>
    <t xml:space="preserve">          Emergency walk-in</t>
  </si>
  <si>
    <t xml:space="preserve">          Department stores</t>
  </si>
  <si>
    <t>Balancing valves on 75 hp condenser pumps P-7, 8; 9 set at only 20% open</t>
  </si>
  <si>
    <t>O</t>
  </si>
  <si>
    <t xml:space="preserve">Modify control loop parameters to improve control (reduce cycling, hunting, oscillations). </t>
  </si>
  <si>
    <t xml:space="preserve">     Homes for the aged</t>
  </si>
  <si>
    <t>Mechanical fix</t>
  </si>
  <si>
    <t>Prefilters and final filters used in AHU-7 and 8</t>
  </si>
  <si>
    <t>Participation in utility program</t>
  </si>
  <si>
    <t>Postal Abbreviation</t>
  </si>
  <si>
    <t xml:space="preserve">          Medical infirmary (connected with an institution)</t>
  </si>
  <si>
    <t xml:space="preserve">          Caterer</t>
  </si>
  <si>
    <t>N-1</t>
  </si>
  <si>
    <t>Year 4</t>
  </si>
  <si>
    <t xml:space="preserve">     Other activities that occur on school campuses are reported separately:</t>
  </si>
  <si>
    <t xml:space="preserve">          Printing plant with retail sales.</t>
  </si>
  <si>
    <t xml:space="preserve">     Penitentiary/Prison</t>
  </si>
  <si>
    <t>Chilled and/or Hot Water Savings</t>
  </si>
  <si>
    <t>AHU-10 (7.5 hp) serves the conference/board room &amp; is on 7:00-4:30, 5 days a week but rarely used.</t>
  </si>
  <si>
    <t>Energy Savings Determination [select answers that correspond  to the energy data given in prior rows] -- DOMINANT METHOD SHOULD BE LISTED IN THIS ROW</t>
  </si>
  <si>
    <r>
      <t>INSTRUCTIONS:</t>
    </r>
    <r>
      <rPr>
        <b/>
        <sz val="12"/>
        <color indexed="10"/>
        <rFont val="Arial"/>
      </rPr>
      <t/>
    </r>
  </si>
  <si>
    <t>4. COST DATA: Definitions [see "Cost Rules" tab for more information]</t>
  </si>
  <si>
    <t>Use these rules to determine whether or not to include specific costs in building description.</t>
  </si>
  <si>
    <t xml:space="preserve">          Junior high</t>
  </si>
  <si>
    <t>Use this matrix to enter measures for which itemized costs and energy savings estimates are available.</t>
  </si>
  <si>
    <t xml:space="preserve">     report, skilled nursing and other residential care facilities are included in the "Lodging" Principal Building Activity category.</t>
  </si>
  <si>
    <t>Energy Savings (use year-2 or -3 data if available)</t>
  </si>
  <si>
    <t>Supplies and equipment costs</t>
  </si>
  <si>
    <t xml:space="preserve">     of interview. Thus a vacant building may have some occupied floorspace. Vacant space does not include space being maintained and ready for use.</t>
  </si>
  <si>
    <t>Engineering Estimates/Simulations (no measurements) = "E"</t>
  </si>
  <si>
    <t>A; B; C; D; or E</t>
  </si>
  <si>
    <t>Other (or combination of above)</t>
  </si>
  <si>
    <t xml:space="preserve"> "</t>
  </si>
  <si>
    <t>etc.</t>
  </si>
  <si>
    <t>square feet</t>
  </si>
  <si>
    <t>Use four-digit format</t>
  </si>
  <si>
    <r>
      <t xml:space="preserve">  19.Refrigerated Warehouse or Storage:</t>
    </r>
    <r>
      <rPr>
        <sz val="12"/>
        <rFont val="Times"/>
      </rPr>
      <t xml:space="preserve"> See Warehouse and Storage. </t>
    </r>
  </si>
  <si>
    <t>This tab contains definitions of the building type choices appearing in the Main Data Sheet Tab.</t>
  </si>
  <si>
    <t>AHU-1 (15 hp) serving the 1st floor auditorium is on 7:00-4:30, 5 days a week, but used much less</t>
  </si>
  <si>
    <t>Lodging</t>
  </si>
  <si>
    <t>Existing Buildings (RCx)</t>
  </si>
  <si>
    <t xml:space="preserve">     Grocery store/Supermarket</t>
  </si>
  <si>
    <r>
      <t xml:space="preserve">  </t>
    </r>
    <r>
      <rPr>
        <b/>
        <sz val="12"/>
        <rFont val="Times"/>
      </rPr>
      <t>22.Retail</t>
    </r>
    <r>
      <rPr>
        <sz val="12"/>
        <rFont val="Times"/>
      </rPr>
      <t xml:space="preserve"> (other than shopping mall or strip center): See Mercantile and Service. </t>
    </r>
  </si>
  <si>
    <t xml:space="preserve">     This category includes the following:</t>
  </si>
  <si>
    <t>Is the facility part of a campus with central heating and/or cooling?</t>
  </si>
  <si>
    <t>Reduction/increase (O&amp;M, Complaints, Productivity, Downtime, Information Requests, Other):</t>
  </si>
  <si>
    <t>Savings</t>
  </si>
  <si>
    <t>"</t>
  </si>
  <si>
    <t>E</t>
  </si>
  <si>
    <t>Public Order and Safety</t>
  </si>
  <si>
    <t>Implement O&amp;M improvements</t>
  </si>
  <si>
    <t xml:space="preserve">          General</t>
  </si>
  <si>
    <t>2. CONFIDENTIALITY</t>
  </si>
  <si>
    <t>HVAC (combined heating and cooling)</t>
  </si>
  <si>
    <t xml:space="preserve">Retail </t>
  </si>
  <si>
    <t>Address comments/questions to Evan Mills, 510-486-6784 or emills@lbl.gov</t>
  </si>
  <si>
    <r>
      <t xml:space="preserve">  </t>
    </r>
    <r>
      <rPr>
        <b/>
        <sz val="12"/>
        <rFont val="Times"/>
      </rPr>
      <t>15.Other:</t>
    </r>
    <r>
      <rPr>
        <sz val="12"/>
        <rFont val="Times"/>
      </rPr>
      <t xml:space="preserve"> refers to buildings used for activities that do not fit into any of the specifically named categories. In the tables of this report, this category includes</t>
    </r>
  </si>
  <si>
    <t xml:space="preserve">          Assembly hall</t>
  </si>
  <si>
    <t xml:space="preserve">          Diner</t>
  </si>
  <si>
    <t xml:space="preserve">          Stadium.</t>
  </si>
  <si>
    <t xml:space="preserve">     Retail (other than shopping mall or strip center):</t>
  </si>
  <si>
    <t xml:space="preserve">          Infirmary (see Health Care)</t>
  </si>
  <si>
    <t xml:space="preserve">     between 0 degrees Fahrenheit and 20 degrees Fahrenheit.</t>
  </si>
  <si>
    <t>Cx; RCx</t>
  </si>
  <si>
    <t>D3</t>
  </si>
  <si>
    <t>Fuel Savings [Million BTU/y]</t>
  </si>
  <si>
    <t>Heating plant</t>
  </si>
  <si>
    <r>
      <t xml:space="preserve">   2.Education:</t>
    </r>
    <r>
      <rPr>
        <sz val="12"/>
        <rFont val="Times"/>
      </rPr>
      <t xml:space="preserve"> refers to buildings used for academic or technical classroom instruction. This category includes the following: </t>
    </r>
  </si>
  <si>
    <t>Thermal Comfort</t>
  </si>
  <si>
    <t>will be used to modify raw savings data (if applicable)</t>
  </si>
  <si>
    <t>Electricity Savings (kWh/y)</t>
  </si>
  <si>
    <t>D1</t>
  </si>
  <si>
    <t>Show reductions as a negative value; increases as a positive value</t>
  </si>
  <si>
    <t>Complete only if existing building</t>
  </si>
  <si>
    <t>If country other than the US, indicate currency type</t>
  </si>
  <si>
    <t xml:space="preserve">Please include the building name in the data tables.  Two rows are provided: one if the building name can be associated with the published data, the other if the building name should not be associated with the published data.  It will be the data provider's responsibility to flag any other info that must be kept confidential, but our expectation is that only the building name will be sensitive. </t>
  </si>
  <si>
    <t>Give costs in year of original data; do not correct for inflation</t>
  </si>
  <si>
    <t xml:space="preserve">          Amusement arcade</t>
  </si>
  <si>
    <t xml:space="preserve">          Wholesale goods (except food)</t>
  </si>
  <si>
    <t xml:space="preserve">     laboratories and buildings identified as having several commercial activities that together represent 50 percent or more of the floorspace, but whose largest</t>
  </si>
  <si>
    <t>Maintenance</t>
  </si>
  <si>
    <t>Envelope</t>
  </si>
  <si>
    <t>Monitor fixes</t>
  </si>
  <si>
    <t xml:space="preserve">          Student Union (see Public Assembly).</t>
  </si>
  <si>
    <t xml:space="preserve">          Auditorium</t>
  </si>
  <si>
    <t xml:space="preserve">     Cheese warehouse</t>
  </si>
  <si>
    <t xml:space="preserve">     Cold storage</t>
  </si>
  <si>
    <t xml:space="preserve">     category includes the following:</t>
  </si>
  <si>
    <t xml:space="preserve">     Refrigerated Storage refers to buildings specifically designed to store perishable goods or merchandise under refrigeration. Includes "cold storage" facilities,</t>
  </si>
  <si>
    <r>
      <t xml:space="preserve">Capital costs </t>
    </r>
    <r>
      <rPr>
        <sz val="12"/>
        <color indexed="8"/>
        <rFont val="Geneva"/>
      </rPr>
      <t>associated with correcting deficiencies identified in new-construction commissioning should be paid for under warranty (not by the commissioning agent) and thus not tabulated here, whereas those identified in existing buildings are generally attributable to the commissioning process.  Major energy-efficiency upgrades which go beyond the correction of a deficiency should be considered "retrofit" costs rather than commissioning costs, and not tabulated here.</t>
    </r>
  </si>
  <si>
    <t>Chilled water supply temperature setpoint is fixed at 44 F</t>
  </si>
  <si>
    <r>
      <t xml:space="preserve">  11.Lodging:</t>
    </r>
    <r>
      <rPr>
        <sz val="12"/>
        <rFont val="Times"/>
      </rPr>
      <t xml:space="preserve"> refers to buildings used to offer multiple accommodations for short-term or long-term residents, including nursing homes. In the table of this</t>
    </r>
  </si>
  <si>
    <t>$/year</t>
  </si>
  <si>
    <t>If possible, do not use first post-commissioning year's data (savings often manifest slowly).  Use year-2 or -3.</t>
  </si>
  <si>
    <t>Year 6</t>
  </si>
  <si>
    <t xml:space="preserve">          Funeral home</t>
  </si>
  <si>
    <t>Recommendations that address calibration problems with equipment or systems.</t>
  </si>
  <si>
    <t>Filtration maintenance</t>
  </si>
  <si>
    <t xml:space="preserve">          General medical and surgical</t>
  </si>
  <si>
    <t xml:space="preserve">          Cafeteria</t>
  </si>
  <si>
    <t>OTHER</t>
  </si>
  <si>
    <t>Grand Totals:</t>
  </si>
  <si>
    <t>Rejected (#)</t>
  </si>
  <si>
    <t>The atrium areas on floor 1 and 2 have recess can lights on when natural daylight is adequate</t>
  </si>
  <si>
    <t>Year 5</t>
  </si>
  <si>
    <t xml:space="preserve">          Telephone exchange</t>
  </si>
  <si>
    <t>Components (locus of fault)</t>
  </si>
  <si>
    <t xml:space="preserve">          Elementary</t>
  </si>
  <si>
    <t>Year 1</t>
  </si>
  <si>
    <t>K-12</t>
  </si>
  <si>
    <t>Public; Private</t>
  </si>
  <si>
    <t xml:space="preserve">          Mixed professional.</t>
  </si>
  <si>
    <t>Scheduling (occupancy determined)</t>
  </si>
  <si>
    <t>Code</t>
  </si>
  <si>
    <t>Laboratory</t>
  </si>
  <si>
    <t>Review submittals</t>
  </si>
  <si>
    <t>Changing filters, modifying filter racks, changing filter type, etc.</t>
  </si>
  <si>
    <t xml:space="preserve">          Building materials, Garden supply, and Hardware stores</t>
  </si>
  <si>
    <t>Modify sequence of operations</t>
  </si>
  <si>
    <t>If available, also provide notation on the persistence of individual measures, via the column provided in the "Measures" tab.</t>
  </si>
  <si>
    <t>Heat transfer maintenance</t>
  </si>
  <si>
    <t>The plate warmer in the kitchen is left on all night.</t>
  </si>
  <si>
    <t>Other (e.g. research grant)</t>
  </si>
  <si>
    <t>Cost Breakdown, by Phase:</t>
  </si>
  <si>
    <t>Subsequent cost and savings data entered should exclude that for recommended measures known to have been rejected.</t>
  </si>
  <si>
    <t>V</t>
  </si>
  <si>
    <t>PROJECT DESCRIPTION</t>
  </si>
  <si>
    <r>
      <t xml:space="preserve">This workbook has seven tabs (aside from this one), as described below.  There are only two tabs in which to enter data, and the rest are informational: 1. The "Main Data Sheet" (the primary data base) and "Measures" (details on measures, if available).  The other tabs provide definitions and background information.  </t>
    </r>
    <r>
      <rPr>
        <b/>
        <sz val="12"/>
        <rFont val="Geneva"/>
      </rPr>
      <t>As your worksheet will  ultimately be merged into LBNL's master, do not alter the structure (except as noted below), I.e. do not insert/delete rows or columns or change labels.</t>
    </r>
    <r>
      <rPr>
        <sz val="12"/>
        <rFont val="Geneva"/>
      </rPr>
      <t xml:space="preserve">  </t>
    </r>
    <r>
      <rPr>
        <b/>
        <sz val="12"/>
        <rFont val="Geneva"/>
      </rPr>
      <t>PLEASE enter information in the exact units shown; adding extraneous information will hamper our efforts to tabulate and otherwise analyze the results.  Use Excel's "Comments" feature or the final row to attach clarifying information, notes, or questions.</t>
    </r>
  </si>
  <si>
    <t>DEFICIENCIES &amp; MEASURES</t>
  </si>
  <si>
    <t>Building name and street address (if PUBLIC INFORMATION)</t>
  </si>
  <si>
    <t>chilled water</t>
  </si>
  <si>
    <t>Obtain energy savings</t>
  </si>
  <si>
    <t>Investigation and Planning</t>
  </si>
  <si>
    <t>Vacant</t>
  </si>
  <si>
    <t>Inpatient</t>
  </si>
  <si>
    <t>Extended equipment life</t>
  </si>
  <si>
    <t>Use values corresponding to cost data provided above</t>
  </si>
  <si>
    <t>Research/demonstration/pilot</t>
  </si>
  <si>
    <t>Utility (e.g. as rebate)</t>
  </si>
  <si>
    <t>Other (#)</t>
  </si>
  <si>
    <t>Ensure system performance (energy and non-energy-related systems)</t>
  </si>
  <si>
    <t>Smoother process and turnover (new construction)</t>
  </si>
  <si>
    <t>NNNN</t>
  </si>
  <si>
    <t xml:space="preserve">     Agricultural Laboratory.</t>
  </si>
  <si>
    <t xml:space="preserve">  16.Outpatient Health Services/Clinic: See Health Care. </t>
  </si>
  <si>
    <t xml:space="preserve">     strip centers, as well as retail and service as outlined below.</t>
  </si>
  <si>
    <t xml:space="preserve">          Coliseum/arena (enclosed)</t>
  </si>
  <si>
    <t xml:space="preserve">          Abortion/birth control</t>
  </si>
  <si>
    <r>
      <t xml:space="preserve">   7.Hospital/Inpatient Health Services:</t>
    </r>
    <r>
      <rPr>
        <sz val="12"/>
        <rFont val="Times"/>
      </rPr>
      <t xml:space="preserve"> See Health Care. </t>
    </r>
  </si>
  <si>
    <t xml:space="preserve">     Mosque</t>
  </si>
  <si>
    <t xml:space="preserve">          Tourist home</t>
  </si>
  <si>
    <t>Outpatient</t>
  </si>
  <si>
    <t>Functional testing; use of diagnostic tools</t>
  </si>
  <si>
    <t>Perform trend analysis</t>
  </si>
  <si>
    <t>This tab includes screen-captures of the IPMVP criteria A-D, used to answer one of the questions in the Main Data Sheet.  If savings are determined strictly with engineering calculations, denote method as "E".</t>
  </si>
  <si>
    <t>Chiller has fixed entering condenser water temperature (ECDWT) of 78F that can be optimized</t>
  </si>
  <si>
    <t xml:space="preserve">Data Source(s) </t>
  </si>
  <si>
    <r>
      <t xml:space="preserve">  18.Public Order and Safety</t>
    </r>
    <r>
      <rPr>
        <sz val="12"/>
        <rFont val="Times"/>
      </rPr>
      <t xml:space="preserve">: refers to buildings used for the preservation of law and order or public safety. This category includes the following: </t>
    </r>
  </si>
  <si>
    <t>Measured Savings - IPMVP Option D. Calibrated simulation</t>
  </si>
  <si>
    <t>Comply with LEED or other sustainability rating system</t>
  </si>
  <si>
    <t xml:space="preserve">          Alcoholism</t>
  </si>
  <si>
    <r>
      <t>Include all fixed costs</t>
    </r>
    <r>
      <rPr>
        <sz val="12"/>
        <color indexed="8"/>
        <rFont val="Geneva"/>
      </rPr>
      <t xml:space="preserve"> incurred as a part of the commissioning process, no matter what issues were found during commissioning. Some examples of fixed costs include design review, writing and performing verification checks, and writing and performing functional tests. </t>
    </r>
  </si>
  <si>
    <t xml:space="preserve">Total (Whole-Building) Electric Peak Demand </t>
  </si>
  <si>
    <t>Include "(p)" in code if data include parking/garage spaces. Preferably, exclude parking areas.</t>
  </si>
  <si>
    <t xml:space="preserve">          Dry cleaner/Car wash/Laundry</t>
  </si>
  <si>
    <t>N/A</t>
  </si>
  <si>
    <t>U</t>
  </si>
  <si>
    <t>Cooling plant</t>
  </si>
  <si>
    <t>$/kWh</t>
  </si>
  <si>
    <t>Measure Code</t>
  </si>
  <si>
    <t>Perform utility bill analysis, benchmarking, and/or diagnostics</t>
  </si>
  <si>
    <t>Improved construction team coordination, reduction of disagreements among contractors</t>
  </si>
  <si>
    <t>Project proceeded on schedule, problems detected and corrected earlier than would have been without commissioning</t>
  </si>
  <si>
    <t>Includes accepted as well as rejected measures.</t>
  </si>
  <si>
    <r>
      <t xml:space="preserve">Commissioning Study Costs. </t>
    </r>
    <r>
      <rPr>
        <sz val="12"/>
        <color indexed="8"/>
        <rFont val="Geneva"/>
      </rPr>
      <t xml:space="preserve"> This is part of the total cost (in addition to implementation).  Wherever total costs are shown, these costs must be included.  Wherever implementation costs are itemized, these costs do not need to be included (given the difficulties in allocating these costs to specific recommendations).</t>
    </r>
  </si>
  <si>
    <t>1. THIS WORKBOOK</t>
  </si>
  <si>
    <t>O&amp;M; C, P, D, CO; IR, O</t>
  </si>
  <si>
    <t>Implement capital improvements</t>
  </si>
  <si>
    <t xml:space="preserve">     Dental Clinic</t>
  </si>
  <si>
    <t>Perform trend analysis, modeling, or benchmarking</t>
  </si>
  <si>
    <t>Develop sequences of operation (if not well-developed by mechanical or controls contractor)</t>
  </si>
  <si>
    <t>Model building energy use</t>
  </si>
  <si>
    <t>hot water</t>
  </si>
  <si>
    <t>Measure energy savings</t>
  </si>
  <si>
    <t>steam</t>
  </si>
  <si>
    <t>This template is to be completed to achieve a mapping of problems ("deficiencies") and the recommended solutions ("measures"). Where measure-level cost and energy savings data are available, it should be included. Problems and measures should be listed, irrespective of whether the measures are known to have been implemented.  However, include energy savings and implementation cost estimates only for recommended measures known to have been implemented. If the effort required to provide a complete listing of findings is prohibitive, give priority to those with significant energy implications and good cost-effectiveness.  Alternatively, all measures may be aggregated into one row.  if measure-specific information is not known.  Rejected measures may be tabulated on the indicated row.</t>
  </si>
  <si>
    <t>costs in year incurred</t>
  </si>
  <si>
    <r>
      <t>Project Type: Existing building (</t>
    </r>
    <r>
      <rPr>
        <b/>
        <u/>
        <sz val="10"/>
        <color indexed="10"/>
        <rFont val="Arial"/>
      </rPr>
      <t>RCx)</t>
    </r>
    <r>
      <rPr>
        <b/>
        <sz val="10"/>
        <color indexed="10"/>
        <rFont val="Arial"/>
      </rPr>
      <t xml:space="preserve"> or </t>
    </r>
    <r>
      <rPr>
        <b/>
        <u/>
        <sz val="10"/>
        <color indexed="10"/>
        <rFont val="Arial"/>
      </rPr>
      <t>New construction (Cx)</t>
    </r>
  </si>
  <si>
    <r>
      <t>Project ID Number</t>
    </r>
    <r>
      <rPr>
        <sz val="9"/>
        <rFont val="Geneva"/>
      </rPr>
      <t>: (Should match that used on tthe MAIN DATA SHEET)</t>
    </r>
  </si>
  <si>
    <t>Number of Problems (deficiencies) Identified, by Component:</t>
  </si>
  <si>
    <t>Questions?  Contact Evan Mills at emills@lbl.gov or 510-486-6784</t>
  </si>
  <si>
    <t>Building ownership</t>
  </si>
  <si>
    <t>Contact information for person completing this entry: Phone</t>
  </si>
  <si>
    <t>Contact information for person completing this entry: E-mail</t>
  </si>
  <si>
    <t>Measured Savings - IPMVP Option A. Partially measured retrofit isolation</t>
  </si>
  <si>
    <r>
      <t xml:space="preserve">Implemented [Y; </t>
    </r>
    <r>
      <rPr>
        <u/>
        <sz val="9"/>
        <rFont val="Arial"/>
      </rPr>
      <t>U</t>
    </r>
    <r>
      <rPr>
        <b/>
        <sz val="9"/>
        <rFont val="Arial"/>
      </rPr>
      <t xml:space="preserve">nknown; </t>
    </r>
    <r>
      <rPr>
        <b/>
        <u/>
        <sz val="9"/>
        <rFont val="Arial"/>
      </rPr>
      <t>R</t>
    </r>
    <r>
      <rPr>
        <b/>
        <sz val="9"/>
        <rFont val="Arial"/>
      </rPr>
      <t>ejected]</t>
    </r>
  </si>
  <si>
    <t>R</t>
  </si>
  <si>
    <t>If other floor area units, indicate here:</t>
  </si>
  <si>
    <t>list unit used</t>
  </si>
  <si>
    <t>Guidelines for inclusion of costs associated with commissioning.</t>
  </si>
  <si>
    <t>No inflation correction (use same unit energy costs in pre/post years)</t>
  </si>
  <si>
    <t>LEED, Energy Star, CASBEE, EPBD, Green Globes, Other (specify)</t>
  </si>
  <si>
    <t>Detailed Building Type Definitions</t>
  </si>
  <si>
    <r>
      <t xml:space="preserve">Include any and all utility rebates or other financial incentives paid by third parties.  </t>
    </r>
    <r>
      <rPr>
        <sz val="12"/>
        <color indexed="8"/>
        <rFont val="Geneva"/>
      </rPr>
      <t>The Main Data Sheet lets you enter the rebate amount on a separate line, but allocate the amount to the itemized costs as well on a proportionate basis in the Itemized Measures List</t>
    </r>
  </si>
  <si>
    <t>Benefits to project design - improvements to system design, equipment sized correctly</t>
  </si>
  <si>
    <r>
      <t xml:space="preserve">It is not expected that all data will be available for all projects.  Enter data only in color-shaded cells (other cells will be calculated or should not otherwise be altered).  Required rows are indicated by bold </t>
    </r>
    <r>
      <rPr>
        <b/>
        <u/>
        <sz val="12"/>
        <color indexed="10"/>
        <rFont val="Geneva"/>
      </rPr>
      <t>red</t>
    </r>
    <r>
      <rPr>
        <b/>
        <sz val="12"/>
        <rFont val="Geneva"/>
      </rPr>
      <t xml:space="preserve"> font. There is no required data on the Measures tab.</t>
    </r>
  </si>
  <si>
    <r>
      <t xml:space="preserve">3.  At a minimum, answer the required questions (name and cell outline in </t>
    </r>
    <r>
      <rPr>
        <b/>
        <u/>
        <sz val="10"/>
        <color indexed="10"/>
        <rFont val="Arial"/>
      </rPr>
      <t>red</t>
    </r>
    <r>
      <rPr>
        <b/>
        <sz val="10"/>
        <color indexed="8"/>
        <rFont val="Arial"/>
      </rPr>
      <t>).</t>
    </r>
  </si>
  <si>
    <t>Building start-up and turnover - building occupied more quickly, call-backs reduced, TAB costs reduced</t>
  </si>
  <si>
    <t>Laboratory Characteristics (if applicable)</t>
  </si>
  <si>
    <t>3. ENERGY DATA</t>
  </si>
  <si>
    <t>Total (Whole-Building) Electricity usage:</t>
  </si>
  <si>
    <t>Warehouse and Storage</t>
  </si>
  <si>
    <t xml:space="preserve">          Senior high</t>
  </si>
  <si>
    <t>Labor</t>
  </si>
  <si>
    <t>"MAIN DATA SHEET" Tab</t>
  </si>
  <si>
    <t>"Measures" Tab</t>
  </si>
  <si>
    <t>"Measures Key" Tab</t>
  </si>
  <si>
    <t>"M&amp;V Key" Tab</t>
  </si>
  <si>
    <t>"Cost Rules" Tab</t>
  </si>
  <si>
    <t>Total (Whole-Building) Chilled water</t>
  </si>
  <si>
    <t>"Non-Energy Impacts" Tab</t>
  </si>
  <si>
    <t>Train and increase awareness of building operators or occupants</t>
  </si>
  <si>
    <t>Note: Unshaded columns (e.g. "Measure Code") and rows (e.g. totals) will automatically calculate; do not alter formulas</t>
  </si>
  <si>
    <r>
      <t xml:space="preserve">  10.Laboratory:</t>
    </r>
    <r>
      <rPr>
        <sz val="12"/>
        <rFont val="Times"/>
      </rPr>
      <t xml:space="preserve"> </t>
    </r>
  </si>
  <si>
    <t>Cleanrooms</t>
  </si>
  <si>
    <r>
      <t xml:space="preserve">The design is intended to collect the results in a single column ("record") per project.   Do not insert or delete rows; do not modify row labels. </t>
    </r>
    <r>
      <rPr>
        <b/>
        <sz val="12"/>
        <rFont val="Geneva"/>
      </rPr>
      <t xml:space="preserve">   Where data are available at a finer level of detail (by measure), complete a table on the "Measures" tab, with one row per measure (including associated energy savings, where available).  </t>
    </r>
  </si>
  <si>
    <t>Other (explain)</t>
  </si>
  <si>
    <t xml:space="preserve">Number of deficiencies </t>
  </si>
  <si>
    <t>#/building</t>
  </si>
  <si>
    <t>#/100kSF</t>
  </si>
  <si>
    <t>[back to top]</t>
  </si>
  <si>
    <t xml:space="preserve"> costs in year incurred</t>
  </si>
  <si>
    <r>
      <t xml:space="preserve">It is critical that the pre-/post-commissioning data be free from any influence of non-commissioning retrofits or building modifications.  </t>
    </r>
    <r>
      <rPr>
        <sz val="12"/>
        <rFont val="Geneva"/>
      </rPr>
      <t xml:space="preserve"> Acceptable data can be in the form of engineering estimates or measured </t>
    </r>
    <r>
      <rPr>
        <u/>
        <sz val="12"/>
        <rFont val="Geneva"/>
      </rPr>
      <t>and</t>
    </r>
    <r>
      <rPr>
        <sz val="12"/>
        <rFont val="Geneva"/>
      </rPr>
      <t xml:space="preserve"> weather-normalized values, at a whole-building level (not just for the end-use being commissioned).  If measured, data are to be characterized according to level of quality per IPMVP (Method A-D). The method underlying energy data reported on the Main Data Sheet should correspond to the M&amp;V method  indicated. Use "E" if savings are purely based on engineering estimates.  As savings often do not manifest fully in the first year, use year-2 or -3 data if available.  Include savings only for measures known to have been implemented. Preferably, enter separate energy use values for electricity, fuel, metered thermal, etc.</t>
    </r>
  </si>
  <si>
    <t>% outside air</t>
  </si>
  <si>
    <t>floor area served by outside air</t>
  </si>
  <si>
    <t>4.  Important:  If a value is zero enter "0" rather than leaving the cell blank. If unknown, write "unknown".  If not applicable, write "not applicable"</t>
  </si>
  <si>
    <r>
      <t xml:space="preserve">Do </t>
    </r>
    <r>
      <rPr>
        <b/>
        <u/>
        <sz val="12"/>
        <color indexed="8"/>
        <rFont val="Geneva"/>
      </rPr>
      <t>not</t>
    </r>
    <r>
      <rPr>
        <b/>
        <sz val="12"/>
        <color indexed="8"/>
        <rFont val="Geneva"/>
      </rPr>
      <t xml:space="preserve"> include Testing and Balancing (TAB) costs.  </t>
    </r>
    <r>
      <rPr>
        <sz val="12"/>
        <color indexed="8"/>
        <rFont val="Geneva"/>
      </rPr>
      <t>This is not part of what we define as commissioning or retro-commissioning.</t>
    </r>
  </si>
  <si>
    <t>"Building Type Key" Tab</t>
  </si>
  <si>
    <t>Total (Whole-Building) Hot water</t>
  </si>
  <si>
    <t>Total (Whole-Building)  Steam</t>
  </si>
  <si>
    <t>High-tech Facilities</t>
  </si>
  <si>
    <t>Primary chilled water pumps P-1, 2; 3 (30 hp) have balancing valves restricted to 40%.</t>
  </si>
  <si>
    <r>
      <t>Project ID Number</t>
    </r>
    <r>
      <rPr>
        <sz val="9"/>
        <rFont val="Geneva"/>
      </rPr>
      <t>: (e.g. XYZ-4)</t>
    </r>
  </si>
  <si>
    <t>1.  Download latest version of spreadsheet from: http://eetd.lbl.gov/ea/mills/Cx/LBNL-Cx-CostBenefit.xls</t>
  </si>
  <si>
    <r>
      <t xml:space="preserve">Main building type (if more than one, list dominant use in terms of contribution to total energy consumption).
</t>
    </r>
    <r>
      <rPr>
        <b/>
        <sz val="10"/>
        <rFont val="Arial"/>
      </rPr>
      <t>See "Building Type Key" for definitions.  Apportion total floor area to the appropriate categories below.  Sum must add to total.</t>
    </r>
  </si>
  <si>
    <t>$2009/ft2 - net of measurement costs</t>
    <phoneticPr fontId="5"/>
  </si>
  <si>
    <t>Direct (retro-)commissioning cost as a fraction of total construction cost (new construction only)</t>
  </si>
  <si>
    <t>NET (retro-)commissioning cost as % of total construction cost (new construction only)</t>
  </si>
  <si>
    <t>Net (retro-)commissioning cost (direct cost - non-energy impacts), [$2009]</t>
    <phoneticPr fontId="5"/>
  </si>
  <si>
    <t>$2009</t>
    <phoneticPr fontId="5"/>
  </si>
  <si>
    <t>Net (R-)Cx cost (for units with NEI's only)</t>
  </si>
  <si>
    <t>Net (R-)Cx cost (for units with NEI's only), $/sf</t>
  </si>
  <si>
    <t>As % of construction cost</t>
  </si>
  <si>
    <t>Ratio of NET one-time non-energy impacts to (retro-)commissioning costs</t>
  </si>
  <si>
    <t>check sum</t>
  </si>
  <si>
    <t>Data Collection Instrument for LBNL Cost-Benefits Analysis of Commissioning of New Buildings and Retro-Commissioning of Existing Buildings</t>
  </si>
  <si>
    <t>2.  Complete yellow-shaded cells - one column per project, starting in Column D.  Skip hidden rows.</t>
  </si>
  <si>
    <t>Name</t>
    <phoneticPr fontId="5"/>
  </si>
  <si>
    <t>Enter "in-house" if done exclusively with internal staff.  Enter "unknown" if information not available.</t>
    <phoneticPr fontId="5"/>
  </si>
  <si>
    <r>
      <t>Y</t>
    </r>
    <r>
      <rPr>
        <sz val="10"/>
        <color indexed="8"/>
        <rFont val="Arial"/>
      </rPr>
      <t xml:space="preserve">(es); </t>
    </r>
    <r>
      <rPr>
        <b/>
        <u/>
        <sz val="10"/>
        <color indexed="8"/>
        <rFont val="Arial"/>
      </rPr>
      <t>N(</t>
    </r>
    <r>
      <rPr>
        <sz val="10"/>
        <color indexed="8"/>
        <rFont val="Arial"/>
      </rPr>
      <t xml:space="preserve">o); </t>
    </r>
    <r>
      <rPr>
        <b/>
        <u/>
        <sz val="10"/>
        <color indexed="8"/>
        <rFont val="Arial"/>
      </rPr>
      <t>U</t>
    </r>
    <r>
      <rPr>
        <sz val="10"/>
        <color indexed="8"/>
        <rFont val="Arial"/>
      </rPr>
      <t>(nknown)</t>
    </r>
  </si>
  <si>
    <t>text</t>
  </si>
  <si>
    <t>Deflator: Construction Cost</t>
  </si>
  <si>
    <t>Unitless</t>
  </si>
  <si>
    <t xml:space="preserve"> $2009 (using GDP deflator)</t>
    <phoneticPr fontId="5"/>
  </si>
  <si>
    <t xml:space="preserve"> $2009/sf</t>
    <phoneticPr fontId="5"/>
  </si>
  <si>
    <t>Deflator: (Retro-)commissioning Labor Cost (Labor deflator)</t>
  </si>
  <si>
    <t>ENR "Skilled labor index-June"</t>
    <phoneticPr fontId="5"/>
  </si>
  <si>
    <t>Deflator: GDP (to be used for normalizing rebate amounts)</t>
  </si>
  <si>
    <t>Floor area per building</t>
  </si>
  <si>
    <t>ft2</t>
  </si>
  <si>
    <t>Check - sum</t>
  </si>
  <si>
    <t>Total EUI (for checking)</t>
  </si>
  <si>
    <t>kBTU/ft2/y</t>
  </si>
  <si>
    <t>Count/Split</t>
  </si>
  <si>
    <t>LOD=lodging
R=retail
PA=public assembly
FS=food service
FSA=food sales
RW=religious worship
DC=datacenter
CR=cleanroom; I=Industrial
OTH=other</t>
    <phoneticPr fontId="5"/>
  </si>
  <si>
    <t>Data Center</t>
  </si>
  <si>
    <t>Industrial</t>
    <phoneticPr fontId="5"/>
  </si>
  <si>
    <t>Hoods/1000sf</t>
  </si>
  <si>
    <t>Add brief description</t>
  </si>
  <si>
    <t>"Count" should agree with that in the "Measures" worksheet for the items that apply.</t>
  </si>
  <si>
    <t>"Measures Tab" completed?</t>
  </si>
  <si>
    <t>Total Number  of Deficiencies Identified</t>
  </si>
  <si>
    <t>(Number)</t>
  </si>
  <si>
    <t>This should agree with the grand total from the bold-outlined cells in the "Measures" tab (if used), including unitemized measures</t>
  </si>
  <si>
    <t>Include pre-/post-commissioning data net of any influence of non-commissioning retrofits or building modifications.  Also answer "Y" if values are engineering estimates.</t>
  </si>
  <si>
    <t>Energy price deflator</t>
  </si>
  <si>
    <t>Value from Assumptions Tab</t>
  </si>
  <si>
    <t>Pre-Cx intensity (kWh/ft2-y)</t>
  </si>
  <si>
    <t>kWh/ft2-year</t>
  </si>
  <si>
    <t>will be calculated; no data entry required</t>
  </si>
  <si>
    <t>Normalized savings (kWh/ft2-y)</t>
  </si>
  <si>
    <r>
      <t>kWh/ft</t>
    </r>
    <r>
      <rPr>
        <vertAlign val="superscript"/>
        <sz val="10"/>
        <color indexed="8"/>
        <rFont val="Arial"/>
      </rPr>
      <t>2</t>
    </r>
    <r>
      <rPr>
        <sz val="10"/>
        <color indexed="8"/>
        <rFont val="Arial"/>
      </rPr>
      <t>-year</t>
    </r>
  </si>
  <si>
    <t>% savings</t>
  </si>
  <si>
    <t>Pre-Cx intensity (W/ft2)</t>
  </si>
  <si>
    <r>
      <t>peak W/ft</t>
    </r>
    <r>
      <rPr>
        <vertAlign val="superscript"/>
        <sz val="10"/>
        <color indexed="8"/>
        <rFont val="Arial"/>
      </rPr>
      <t>2</t>
    </r>
  </si>
  <si>
    <t>Normalized savings (W/ft2)</t>
  </si>
  <si>
    <t xml:space="preserve"> Excludes fuel use for central plant HW or steam (counted below instead)</t>
  </si>
  <si>
    <t>Pre-(R)Cx intensity (kBTU/ft2-y)</t>
  </si>
  <si>
    <t>kBTU/ft2-y</t>
  </si>
  <si>
    <t>Normalized savings (kBTU/sf-y)</t>
  </si>
  <si>
    <r>
      <t>kBTU/ft</t>
    </r>
    <r>
      <rPr>
        <vertAlign val="superscript"/>
        <sz val="10"/>
        <color indexed="8"/>
        <rFont val="Arial"/>
      </rPr>
      <t>2</t>
    </r>
    <r>
      <rPr>
        <sz val="10"/>
        <color indexed="8"/>
        <rFont val="Arial"/>
      </rPr>
      <t>-year</t>
    </r>
  </si>
  <si>
    <r>
      <t xml:space="preserve">Enter information here </t>
    </r>
    <r>
      <rPr>
        <b/>
        <u val="singleAccounting"/>
        <sz val="10"/>
        <color indexed="8"/>
        <rFont val="Arial"/>
      </rPr>
      <t>ONLY</t>
    </r>
    <r>
      <rPr>
        <sz val="10"/>
        <color indexed="8"/>
        <rFont val="Arial"/>
      </rPr>
      <t xml:space="preserve"> if it is not available separately for HW, CW, and Steam (in which case, add separately in the following three sub-sections)</t>
    </r>
  </si>
  <si>
    <t>Pre-(R-)Cx intensity (kBTU/ft2-y)</t>
  </si>
  <si>
    <t>%</t>
    <phoneticPr fontId="5"/>
  </si>
  <si>
    <t xml:space="preserve"> GRAND Total (Whole-Building) energy use (electric, fuel, thermal) -- Source Energy</t>
    <phoneticPr fontId="5"/>
  </si>
  <si>
    <t>Normalized energy use</t>
  </si>
  <si>
    <t xml:space="preserve"> Pre-cx</t>
  </si>
  <si>
    <t>Source kBTU/ft2</t>
    <phoneticPr fontId="5"/>
  </si>
  <si>
    <t xml:space="preserve"> Post-cx</t>
  </si>
  <si>
    <t>Enter 0.999 if the count is unknown</t>
    <phoneticPr fontId="5"/>
  </si>
  <si>
    <t>Enter 0.999 if the count is unknown</t>
    <phoneticPr fontId="5"/>
  </si>
  <si>
    <t>Enter 0.999 if the count is unknown</t>
    <phoneticPr fontId="5"/>
  </si>
  <si>
    <t>Enter 0.999 if the count is unknown</t>
    <phoneticPr fontId="5"/>
  </si>
  <si>
    <t>Enter 0.999 if the count is unknown</t>
    <phoneticPr fontId="5"/>
  </si>
  <si>
    <t>Number of Measures Recommended</t>
  </si>
  <si>
    <t>Number of measures recommended</t>
  </si>
  <si>
    <t>per building</t>
  </si>
  <si>
    <t>per 100,000 sq ft</t>
  </si>
  <si>
    <t>DESIGN, INSTALLATION, REPAIR, REPLACEMENT</t>
    <phoneticPr fontId="5"/>
  </si>
  <si>
    <t>Equipment or materials repair/replacement (faulty sensors,missing insulation, etc.)</t>
    <phoneticPr fontId="5"/>
  </si>
  <si>
    <r>
      <t xml:space="preserve">(RETRO-)COMMISSIONING COST DATA </t>
    </r>
    <r>
      <rPr>
        <sz val="12"/>
        <color indexed="8"/>
        <rFont val="Arial"/>
      </rPr>
      <t>- [See "Cost Rules" tab for costs to include/exclude]</t>
    </r>
  </si>
  <si>
    <t>$/ft2</t>
  </si>
  <si>
    <t>nominal $/ft2</t>
  </si>
  <si>
    <t>Of which, External Commissioning Provider Fee [$]</t>
  </si>
  <si>
    <t>Agent fee (%)</t>
  </si>
  <si>
    <t>Of which, monitoring/measurement-related costs [$]</t>
  </si>
  <si>
    <t>M&amp;M (%)</t>
  </si>
  <si>
    <t>Other first-cost impacts [$]</t>
  </si>
  <si>
    <t>Cx Costs [$2009]</t>
    <phoneticPr fontId="5"/>
  </si>
  <si>
    <t>$2009/building</t>
    <phoneticPr fontId="5"/>
  </si>
  <si>
    <t>$2009/ft2</t>
    <phoneticPr fontId="5"/>
  </si>
  <si>
    <t>Payback time - Standardardized energy prices and inflation-corrected (retro-)commissioning costs (only projects including non-energy impacts)  ($2009)</t>
    <phoneticPr fontId="5"/>
  </si>
  <si>
    <t>Source kBTU/ft2</t>
    <phoneticPr fontId="5"/>
  </si>
  <si>
    <t>Total energy savings  [weather- and non-weather-normalized]</t>
  </si>
  <si>
    <t>Source kBTU/ft2</t>
    <phoneticPr fontId="5"/>
  </si>
  <si>
    <t>Total energy savings [weather- and non-weather-normalized]</t>
  </si>
  <si>
    <t>Nominal Energy Savings (all forms combined, current year prices, no inflation-correction)</t>
  </si>
  <si>
    <t>Per building</t>
  </si>
  <si>
    <t>$/year-building</t>
  </si>
  <si>
    <t>Pre-cx energy cost/ft2</t>
  </si>
  <si>
    <r>
      <t>$/ft</t>
    </r>
    <r>
      <rPr>
        <vertAlign val="superscript"/>
        <sz val="10"/>
        <color indexed="8"/>
        <rFont val="Arial"/>
      </rPr>
      <t>2</t>
    </r>
    <r>
      <rPr>
        <sz val="10"/>
        <color indexed="8"/>
        <rFont val="Arial"/>
      </rPr>
      <t>-year</t>
    </r>
  </si>
  <si>
    <r>
      <t>$2009/ft</t>
    </r>
    <r>
      <rPr>
        <vertAlign val="superscript"/>
        <sz val="10"/>
        <color indexed="8"/>
        <rFont val="Arial"/>
      </rPr>
      <t>2</t>
    </r>
    <r>
      <rPr>
        <sz val="10"/>
        <color indexed="8"/>
        <rFont val="Arial"/>
      </rPr>
      <t>-year</t>
    </r>
    <phoneticPr fontId="5"/>
  </si>
  <si>
    <t>inflation corrected</t>
  </si>
  <si>
    <t>Total Energy Savings ($/ft2-year)</t>
  </si>
  <si>
    <t>Check against reported energy quantities and prices</t>
  </si>
  <si>
    <t xml:space="preserve"> No inflation correction</t>
  </si>
  <si>
    <t>Discrepency</t>
  </si>
  <si>
    <t>Inflation-corrected energy savings, local energy prices ($2009), excluding recurring NEIs, adjusted for savings "in pipeline"</t>
    <phoneticPr fontId="5"/>
  </si>
  <si>
    <t>$2009/year</t>
    <phoneticPr fontId="5"/>
  </si>
  <si>
    <t>Inflation-corrected energy savings, local energy prices ($2009), excluding recurring NEIs, adjusted for savings "in pipeline"</t>
    <phoneticPr fontId="5"/>
  </si>
  <si>
    <t>$2009/year-building</t>
    <phoneticPr fontId="5"/>
  </si>
  <si>
    <t xml:space="preserve">$2009/sf-year </t>
    <phoneticPr fontId="5"/>
  </si>
  <si>
    <t>Includes modifier for unrealized savings (if stipulated by source)</t>
  </si>
  <si>
    <t>Inflation-corrected savings, using standardized US energy prices (excluding non-recurring NEIs)</t>
    <phoneticPr fontId="5"/>
  </si>
  <si>
    <t>$2009</t>
    <phoneticPr fontId="5"/>
  </si>
  <si>
    <t>Svgs/ft2</t>
  </si>
  <si>
    <t xml:space="preserve">$2009/sf-year </t>
    <phoneticPr fontId="5"/>
  </si>
  <si>
    <t>[$2009]</t>
    <phoneticPr fontId="5"/>
  </si>
  <si>
    <t>[$2007]</t>
  </si>
  <si>
    <t>[$2009/building]</t>
    <phoneticPr fontId="5"/>
  </si>
  <si>
    <t>[$2007/building]</t>
  </si>
  <si>
    <r>
      <t>D</t>
    </r>
    <r>
      <rPr>
        <sz val="10"/>
        <color indexed="8"/>
        <rFont val="Arial"/>
      </rPr>
      <t xml:space="preserve">esign, </t>
    </r>
    <r>
      <rPr>
        <b/>
        <u/>
        <sz val="10"/>
        <color indexed="8"/>
        <rFont val="Arial"/>
      </rPr>
      <t>C</t>
    </r>
    <r>
      <rPr>
        <sz val="10"/>
        <color indexed="8"/>
        <rFont val="Arial"/>
      </rPr>
      <t xml:space="preserve">onstruction, </t>
    </r>
    <r>
      <rPr>
        <b/>
        <u/>
        <sz val="10"/>
        <color indexed="8"/>
        <rFont val="Arial"/>
      </rPr>
      <t>A</t>
    </r>
    <r>
      <rPr>
        <sz val="10"/>
        <color indexed="8"/>
        <rFont val="Arial"/>
      </rPr>
      <t xml:space="preserve">cceptance, </t>
    </r>
    <r>
      <rPr>
        <b/>
        <u/>
        <sz val="10"/>
        <color indexed="8"/>
        <rFont val="Arial"/>
      </rPr>
      <t>S</t>
    </r>
    <r>
      <rPr>
        <sz val="10"/>
        <color indexed="8"/>
        <rFont val="Arial"/>
      </rPr>
      <t>tartup</t>
    </r>
  </si>
  <si>
    <t>Y; N (do not leave blank unless unknown)</t>
  </si>
  <si>
    <t>Enter "x" if yes</t>
  </si>
  <si>
    <t>Calculated</t>
  </si>
  <si>
    <r>
      <t>Y</t>
    </r>
    <r>
      <rPr>
        <sz val="10"/>
        <color indexed="8"/>
        <rFont val="Arial"/>
      </rPr>
      <t xml:space="preserve">(es); </t>
    </r>
    <r>
      <rPr>
        <b/>
        <u/>
        <sz val="10"/>
        <color indexed="8"/>
        <rFont val="Arial"/>
      </rPr>
      <t>N</t>
    </r>
    <r>
      <rPr>
        <sz val="10"/>
        <color indexed="8"/>
        <rFont val="Arial"/>
      </rPr>
      <t>(o) (do not leave blank unless unknown)</t>
    </r>
  </si>
  <si>
    <r>
      <t xml:space="preserve">Enter data for </t>
    </r>
    <r>
      <rPr>
        <b/>
        <u/>
        <sz val="10"/>
        <color indexed="8"/>
        <rFont val="Arial"/>
      </rPr>
      <t>all</t>
    </r>
    <r>
      <rPr>
        <sz val="10"/>
        <color indexed="8"/>
        <rFont val="Arial"/>
      </rPr>
      <t xml:space="preserve"> energy uses, including end uses that commissioning may not have been targeted to</t>
    </r>
  </si>
  <si>
    <t>IMPORTANT: Include energy used in central plant serving the building/project being described</t>
  </si>
  <si>
    <t>Dominant quantification method (IPMVP)</t>
    <phoneticPr fontId="5"/>
  </si>
  <si>
    <r>
      <t>E</t>
    </r>
    <r>
      <rPr>
        <sz val="10"/>
        <color indexed="8"/>
        <rFont val="Arial"/>
      </rPr>
      <t xml:space="preserve">stimated or </t>
    </r>
    <r>
      <rPr>
        <b/>
        <u/>
        <sz val="10"/>
        <color indexed="8"/>
        <rFont val="Arial"/>
      </rPr>
      <t>M</t>
    </r>
    <r>
      <rPr>
        <sz val="10"/>
        <color indexed="8"/>
        <rFont val="Arial"/>
      </rPr>
      <t>easured Savings</t>
    </r>
  </si>
  <si>
    <t>Persistence of Energy Savings or Performance (EUI in given post-Cx year / EUI in pre-Cx year [note which energy type it applies to, e.g. "total", "elect", "fuel", etc.]</t>
    <phoneticPr fontId="5"/>
  </si>
  <si>
    <t>Ratio</t>
    <phoneticPr fontId="5"/>
  </si>
  <si>
    <t>1.00 for each energy type</t>
    <phoneticPr fontId="5"/>
  </si>
  <si>
    <t>Ratio</t>
    <phoneticPr fontId="5"/>
  </si>
  <si>
    <t>&lt;1.00 if savings; &gt;1.00 if EUI increases</t>
    <phoneticPr fontId="5"/>
  </si>
  <si>
    <t>Year 7</t>
    <phoneticPr fontId="5"/>
  </si>
  <si>
    <t>Year 8</t>
    <phoneticPr fontId="5"/>
  </si>
  <si>
    <r>
      <t>NON-ENERGY IMPACTS</t>
    </r>
    <r>
      <rPr>
        <sz val="10"/>
        <color indexed="8"/>
        <rFont val="Arial"/>
      </rPr>
      <t xml:space="preserve"> - [See "Non-Energy Impacts" tab for the types of impacts to consider]</t>
    </r>
  </si>
  <si>
    <t>ANY NEI - yes/no (qualitative)</t>
    <phoneticPr fontId="5"/>
  </si>
  <si>
    <t>ANY NEI (for counting) - yes/no (qualitative)</t>
    <phoneticPr fontId="5"/>
  </si>
  <si>
    <t>NEI - quantified (first and/or recurring cost)</t>
    <phoneticPr fontId="5"/>
  </si>
  <si>
    <t>FIRST COST SAVINGS</t>
    <phoneticPr fontId="5"/>
  </si>
  <si>
    <t>Occupied on schedule</t>
  </si>
  <si>
    <t>for new construction, only</t>
  </si>
  <si>
    <t>Change orders; warranty claims</t>
  </si>
  <si>
    <t>Improved team function</t>
    <phoneticPr fontId="5"/>
  </si>
  <si>
    <t>Inflation-corrected savings ($2009), using standardized US energy prices, including recurring non-energy impacts, if quantified, and adjusted for savings "in pipeline"</t>
    <phoneticPr fontId="5"/>
  </si>
  <si>
    <t>$2009/year</t>
    <phoneticPr fontId="5"/>
  </si>
  <si>
    <t>will be calculated; no data entry required.  Includes modifier for unrealized savings (if stipulated by source)</t>
  </si>
  <si>
    <t>Inflation-corrected savings ($2009), using standardized US energy prices, including recurring non-energy impacts, if quantified, and adjusted for savings "in pipeline"</t>
    <phoneticPr fontId="5"/>
  </si>
  <si>
    <t>$2009/year-building</t>
    <phoneticPr fontId="5"/>
  </si>
  <si>
    <t>CHECK: Inflation adjusted versus nominal</t>
    <phoneticPr fontId="5"/>
  </si>
  <si>
    <t>PAYBACK TIMES</t>
  </si>
  <si>
    <r>
      <t xml:space="preserve">Payback time - all nominal values: </t>
    </r>
    <r>
      <rPr>
        <b/>
        <sz val="10"/>
        <color indexed="8"/>
        <rFont val="Arial"/>
      </rPr>
      <t>raw nominal-price data</t>
    </r>
    <r>
      <rPr>
        <sz val="10"/>
        <color indexed="8"/>
        <rFont val="Arial"/>
      </rPr>
      <t xml:space="preserve"> (mixed dollars and prices), excluding NEI's </t>
    </r>
    <r>
      <rPr>
        <b/>
        <u val="singleAccounting"/>
        <sz val="10"/>
        <color indexed="8"/>
        <rFont val="Arial"/>
      </rPr>
      <t>[no normalizations]</t>
    </r>
  </si>
  <si>
    <t>Years</t>
  </si>
  <si>
    <t>Payback time - inflation-corrected local energy prices and inflation-corrected (retro-)commissioning costs, with NEI's ($2009)</t>
    <phoneticPr fontId="5"/>
  </si>
  <si>
    <t>Payback time - Standardardized energy prices and inflation-corrected (retro-)commissioning costs, without NEIs ($2009)</t>
    <phoneticPr fontId="5"/>
  </si>
  <si>
    <r>
      <t xml:space="preserve">Payback time - Standardardized energy prices and inflation-corrected (retro-)commissioning costs, </t>
    </r>
    <r>
      <rPr>
        <b/>
        <u/>
        <sz val="10"/>
        <color indexed="8"/>
        <rFont val="Arial"/>
      </rPr>
      <t>with initial and recurring NEIs ($2009)</t>
    </r>
    <phoneticPr fontId="5"/>
  </si>
  <si>
    <t>etc….</t>
    <phoneticPr fontId="56" type="noConversion"/>
  </si>
  <si>
    <t>Enter savings as NEGATIVE values</t>
    <phoneticPr fontId="56" type="noConversion"/>
  </si>
  <si>
    <r>
      <t>C</t>
    </r>
    <r>
      <rPr>
        <sz val="10"/>
        <color indexed="10"/>
        <rFont val="Arial"/>
      </rPr>
      <t xml:space="preserve">omprehensive, </t>
    </r>
    <r>
      <rPr>
        <u/>
        <sz val="10"/>
        <color indexed="10"/>
        <rFont val="Arial"/>
      </rPr>
      <t>S</t>
    </r>
    <r>
      <rPr>
        <sz val="10"/>
        <color indexed="10"/>
        <rFont val="Arial"/>
      </rPr>
      <t>pecific Systems</t>
    </r>
  </si>
  <si>
    <t>Year original construction completed (if new construction Cx, only)</t>
    <phoneticPr fontId="56" type="noConversion"/>
  </si>
  <si>
    <t>(only needed if new building)</t>
  </si>
  <si>
    <t xml:space="preserve">   Total building construction cost [$, or other currency]</t>
    <phoneticPr fontId="56" type="noConversion"/>
  </si>
  <si>
    <t>Project 1</t>
    <phoneticPr fontId="56" type="noConversion"/>
  </si>
  <si>
    <t>Should include study costs. Should not include TAB.</t>
  </si>
  <si>
    <r>
      <t xml:space="preserve">Include savings only for measures </t>
    </r>
    <r>
      <rPr>
        <b/>
        <u/>
        <sz val="10"/>
        <color indexed="10"/>
        <rFont val="Arial"/>
      </rPr>
      <t>known</t>
    </r>
    <r>
      <rPr>
        <b/>
        <sz val="10"/>
        <color indexed="10"/>
        <rFont val="Arial"/>
      </rPr>
      <t xml:space="preserve"> to have been implemented</t>
    </r>
  </si>
  <si>
    <r>
      <t>Y</t>
    </r>
    <r>
      <rPr>
        <sz val="10"/>
        <color indexed="10"/>
        <rFont val="Arial"/>
      </rPr>
      <t xml:space="preserve">(es); </t>
    </r>
    <r>
      <rPr>
        <b/>
        <u/>
        <sz val="10"/>
        <color indexed="10"/>
        <rFont val="Arial"/>
      </rPr>
      <t>N(</t>
    </r>
    <r>
      <rPr>
        <sz val="10"/>
        <color indexed="10"/>
        <rFont val="Arial"/>
      </rPr>
      <t xml:space="preserve">o); </t>
    </r>
    <r>
      <rPr>
        <b/>
        <u/>
        <sz val="10"/>
        <color indexed="10"/>
        <rFont val="Arial"/>
      </rPr>
      <t>U</t>
    </r>
    <r>
      <rPr>
        <sz val="10"/>
        <color indexed="10"/>
        <rFont val="Arial"/>
      </rPr>
      <t>(nknown)</t>
    </r>
  </si>
  <si>
    <t>If multiple methods are used, choose ONE of the following to reflect the most prevalent form of determination.</t>
  </si>
  <si>
    <t>Project 2</t>
    <phoneticPr fontId="56" type="noConversion"/>
  </si>
  <si>
    <t>Project 3</t>
    <phoneticPr fontId="56" type="noConversion"/>
  </si>
  <si>
    <t>Project 4</t>
    <phoneticPr fontId="56" type="noConversion"/>
  </si>
  <si>
    <t>Project 5</t>
    <phoneticPr fontId="56" type="noConversion"/>
  </si>
  <si>
    <t>Project 6</t>
    <phoneticPr fontId="56" type="noConversion"/>
  </si>
  <si>
    <t>Building start-up and turnover</t>
    <phoneticPr fontId="5"/>
  </si>
  <si>
    <t>Accelerated schedule</t>
    <phoneticPr fontId="5"/>
  </si>
  <si>
    <t>Design benefits</t>
    <phoneticPr fontId="5"/>
  </si>
  <si>
    <t>Other or unspecified first-cost</t>
    <phoneticPr fontId="5"/>
  </si>
  <si>
    <t>Total first-cost impact</t>
  </si>
  <si>
    <t>$</t>
    <phoneticPr fontId="5"/>
  </si>
  <si>
    <t>Normalized</t>
  </si>
  <si>
    <t>Non-recurring non-energy Impacts</t>
    <phoneticPr fontId="5"/>
  </si>
  <si>
    <t>$2009/ft2</t>
    <phoneticPr fontId="5"/>
  </si>
  <si>
    <t>"x" if Yes</t>
    <phoneticPr fontId="5"/>
  </si>
  <si>
    <t>Improved O&amp;M</t>
  </si>
  <si>
    <t>System documentation available, staff provided with training, staff satisifed with ability to operate building, equipment life extended, ongoing O&amp;M costs reduced.</t>
  </si>
  <si>
    <t>Labor cost</t>
  </si>
  <si>
    <t>Training; education</t>
  </si>
  <si>
    <t>Total ongoing (recurring) impact</t>
  </si>
  <si>
    <t>$2009/year</t>
    <phoneticPr fontId="5"/>
  </si>
  <si>
    <t>$/sf</t>
  </si>
  <si>
    <t>$2009/sf-year</t>
    <phoneticPr fontId="5"/>
  </si>
  <si>
    <t>TOTAL Non-energy Impacts (one-time and recurring)</t>
  </si>
  <si>
    <t>$2009/year</t>
    <phoneticPr fontId="5"/>
  </si>
  <si>
    <t>Total (clean, for counting)</t>
    <phoneticPr fontId="5"/>
  </si>
  <si>
    <t>EMISSIONS</t>
  </si>
  <si>
    <t>Total emissions</t>
  </si>
  <si>
    <t>Tonnes of CO2-equivalent per year</t>
  </si>
  <si>
    <t>Total emissions saved</t>
  </si>
  <si>
    <t>Emissions saved</t>
  </si>
  <si>
    <t>% of pre-cx level</t>
  </si>
  <si>
    <t>NET Cost per tonne avoided</t>
  </si>
  <si>
    <t>$/tonne CO2-eq</t>
  </si>
  <si>
    <t>NEIs -- comparative analysis of PBTs for the cohort with NEI cost data</t>
  </si>
  <si>
    <t>WITHOUT NEI's</t>
  </si>
  <si>
    <t>Net Cx Cost ($2009)</t>
    <phoneticPr fontId="5"/>
  </si>
  <si>
    <t>Net Savings</t>
  </si>
  <si>
    <t>PB</t>
  </si>
  <si>
    <t>wtg PBT</t>
  </si>
  <si>
    <t>WITH NEI's</t>
  </si>
  <si>
    <t>Net Cx Cost ($2009)</t>
    <phoneticPr fontId="5"/>
  </si>
  <si>
    <t>BENEFIT-COST RATIO</t>
    <phoneticPr fontId="5"/>
  </si>
  <si>
    <t>yrs measure life</t>
    <phoneticPr fontId="5"/>
  </si>
  <si>
    <t>CASH-ON-CASH RETURN</t>
    <phoneticPr fontId="5"/>
  </si>
</sst>
</file>

<file path=xl/styles.xml><?xml version="1.0" encoding="utf-8"?>
<styleSheet xmlns="http://schemas.openxmlformats.org/spreadsheetml/2006/main">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7" formatCode="_(&quot;$&quot;* #,##0.00_);_(&quot;$&quot;* \(#,##0.00\);_(&quot;$&quot;* &quot;-&quot;??_);_(@_)"/>
    <numFmt numFmtId="168" formatCode="_(* #,##0.00_);_(* \(#,##0.00\);_(* &quot;-&quot;??_);_(@_)"/>
    <numFmt numFmtId="169" formatCode="_(* #,##0_);_(* \(#,##0\);_(* &quot;-&quot;??_);_(@_)"/>
    <numFmt numFmtId="170" formatCode="_(&quot;$&quot;* #,##0_);_(&quot;$&quot;* \(#,##0\);_(&quot;$&quot;* &quot;-&quot;??_);_(@_)"/>
    <numFmt numFmtId="171" formatCode="0.0%"/>
    <numFmt numFmtId="172" formatCode="0.0"/>
    <numFmt numFmtId="173" formatCode="_(* #,##0.0_);_(* \(#,##0.0\);_(* &quot;-&quot;??_);_(@_)"/>
  </numFmts>
  <fonts count="61">
    <font>
      <sz val="9"/>
      <name val="Geneva"/>
    </font>
    <font>
      <b/>
      <sz val="9"/>
      <name val="Geneva"/>
    </font>
    <font>
      <sz val="9"/>
      <name val="Geneva"/>
    </font>
    <font>
      <u/>
      <sz val="9"/>
      <color indexed="12"/>
      <name val="Geneva"/>
    </font>
    <font>
      <b/>
      <sz val="14"/>
      <name val="Geneva"/>
    </font>
    <font>
      <sz val="8"/>
      <name val="Geneva"/>
    </font>
    <font>
      <b/>
      <sz val="12"/>
      <name val="Geneva"/>
    </font>
    <font>
      <sz val="12"/>
      <name val="Geneva"/>
    </font>
    <font>
      <sz val="10"/>
      <color indexed="8"/>
      <name val="Arial"/>
    </font>
    <font>
      <u/>
      <sz val="10"/>
      <color indexed="8"/>
      <name val="Arial"/>
    </font>
    <font>
      <b/>
      <sz val="12"/>
      <color indexed="8"/>
      <name val="Geneva"/>
    </font>
    <font>
      <sz val="12"/>
      <color indexed="8"/>
      <name val="Geneva"/>
    </font>
    <font>
      <b/>
      <sz val="9"/>
      <color indexed="10"/>
      <name val="Geneva"/>
    </font>
    <font>
      <b/>
      <u/>
      <sz val="9"/>
      <color indexed="10"/>
      <name val="Geneva"/>
    </font>
    <font>
      <b/>
      <sz val="12"/>
      <name val="Arial"/>
    </font>
    <font>
      <sz val="9"/>
      <name val="Arial"/>
    </font>
    <font>
      <b/>
      <u/>
      <sz val="12"/>
      <name val="Arial"/>
    </font>
    <font>
      <sz val="12"/>
      <name val="Arial"/>
    </font>
    <font>
      <b/>
      <sz val="12"/>
      <color indexed="8"/>
      <name val="Arial"/>
    </font>
    <font>
      <sz val="12"/>
      <color indexed="8"/>
      <name val="Arial"/>
    </font>
    <font>
      <b/>
      <u/>
      <sz val="12"/>
      <color indexed="8"/>
      <name val="Arial"/>
    </font>
    <font>
      <b/>
      <sz val="9"/>
      <name val="Arial"/>
    </font>
    <font>
      <sz val="9"/>
      <name val="Geneva"/>
    </font>
    <font>
      <b/>
      <sz val="9"/>
      <name val="Arial"/>
    </font>
    <font>
      <sz val="9"/>
      <name val="Geneva"/>
    </font>
    <font>
      <b/>
      <sz val="9"/>
      <color indexed="9"/>
      <name val="Arial"/>
      <family val="2"/>
    </font>
    <font>
      <sz val="9"/>
      <name val="Geneva"/>
    </font>
    <font>
      <b/>
      <sz val="9"/>
      <color indexed="12"/>
      <name val="Geneva"/>
    </font>
    <font>
      <b/>
      <sz val="12"/>
      <name val="Arial"/>
    </font>
    <font>
      <b/>
      <u/>
      <sz val="9"/>
      <name val="Arial"/>
    </font>
    <font>
      <u/>
      <sz val="9"/>
      <name val="Arial"/>
    </font>
    <font>
      <sz val="12"/>
      <color indexed="10"/>
      <name val="Geneva"/>
    </font>
    <font>
      <b/>
      <sz val="14"/>
      <name val="Times"/>
    </font>
    <font>
      <sz val="12"/>
      <name val="Times"/>
    </font>
    <font>
      <b/>
      <sz val="12"/>
      <name val="Times"/>
    </font>
    <font>
      <b/>
      <u/>
      <sz val="12"/>
      <color indexed="8"/>
      <name val="Geneva"/>
    </font>
    <font>
      <b/>
      <sz val="10"/>
      <color indexed="8"/>
      <name val="Arial"/>
    </font>
    <font>
      <b/>
      <sz val="10"/>
      <color indexed="10"/>
      <name val="Arial"/>
    </font>
    <font>
      <b/>
      <u/>
      <sz val="10"/>
      <color indexed="8"/>
      <name val="Arial"/>
    </font>
    <font>
      <u val="singleAccounting"/>
      <sz val="10"/>
      <color indexed="8"/>
      <name val="Arial"/>
    </font>
    <font>
      <u/>
      <sz val="12"/>
      <name val="Geneva"/>
    </font>
    <font>
      <b/>
      <u/>
      <sz val="10"/>
      <color indexed="10"/>
      <name val="Arial"/>
    </font>
    <font>
      <sz val="18"/>
      <name val="Geneva"/>
    </font>
    <font>
      <b/>
      <sz val="14"/>
      <color indexed="12"/>
      <name val="Geneva"/>
    </font>
    <font>
      <b/>
      <sz val="12"/>
      <color indexed="12"/>
      <name val="Geneva"/>
    </font>
    <font>
      <b/>
      <u/>
      <sz val="12"/>
      <color indexed="10"/>
      <name val="Arial"/>
    </font>
    <font>
      <b/>
      <sz val="12"/>
      <color indexed="10"/>
      <name val="Arial"/>
    </font>
    <font>
      <b/>
      <i/>
      <sz val="10"/>
      <color indexed="8"/>
      <name val="Arial"/>
    </font>
    <font>
      <b/>
      <sz val="12"/>
      <color indexed="10"/>
      <name val="Geneva"/>
    </font>
    <font>
      <b/>
      <u/>
      <sz val="12"/>
      <color indexed="10"/>
      <name val="Geneva"/>
    </font>
    <font>
      <b/>
      <sz val="10"/>
      <color indexed="9"/>
      <name val="Arial"/>
    </font>
    <font>
      <sz val="9"/>
      <color indexed="8"/>
      <name val="Geneva"/>
    </font>
    <font>
      <b/>
      <sz val="14"/>
      <color indexed="8"/>
      <name val="Arial"/>
    </font>
    <font>
      <b/>
      <sz val="10"/>
      <name val="Arial"/>
    </font>
    <font>
      <u/>
      <sz val="10"/>
      <color indexed="10"/>
      <name val="Arial"/>
    </font>
    <font>
      <sz val="10"/>
      <color indexed="10"/>
      <name val="Arial"/>
    </font>
    <font>
      <sz val="8"/>
      <name val="Verdana"/>
    </font>
    <font>
      <sz val="10"/>
      <name val="Arial"/>
    </font>
    <font>
      <vertAlign val="superscript"/>
      <sz val="10"/>
      <color indexed="8"/>
      <name val="Arial"/>
    </font>
    <font>
      <b/>
      <u val="singleAccounting"/>
      <sz val="10"/>
      <color indexed="8"/>
      <name val="Arial"/>
    </font>
    <font>
      <b/>
      <sz val="8"/>
      <color indexed="10"/>
      <name val="Arial"/>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s>
  <borders count="98">
    <border>
      <left/>
      <right/>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ck">
        <color indexed="10"/>
      </left>
      <right style="thick">
        <color indexed="10"/>
      </right>
      <top style="thick">
        <color indexed="10"/>
      </top>
      <bottom style="thick">
        <color indexed="10"/>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medium">
        <color indexed="8"/>
      </bottom>
      <diagonal/>
    </border>
    <border diagonalDown="1">
      <left style="medium">
        <color indexed="64"/>
      </left>
      <right style="medium">
        <color indexed="64"/>
      </right>
      <top style="hair">
        <color indexed="64"/>
      </top>
      <bottom style="hair">
        <color indexed="64"/>
      </bottom>
      <diagonal style="thin">
        <color indexed="64"/>
      </diagonal>
    </border>
    <border diagonalDown="1">
      <left style="medium">
        <color indexed="64"/>
      </left>
      <right/>
      <top style="hair">
        <color indexed="64"/>
      </top>
      <bottom style="double">
        <color indexed="64"/>
      </bottom>
      <diagonal style="hair">
        <color indexed="64"/>
      </diagonal>
    </border>
    <border>
      <left/>
      <right style="medium">
        <color indexed="64"/>
      </right>
      <top style="double">
        <color indexed="64"/>
      </top>
      <bottom style="medium">
        <color indexed="64"/>
      </bottom>
      <diagonal/>
    </border>
    <border>
      <left/>
      <right style="thin">
        <color indexed="64"/>
      </right>
      <top style="double">
        <color indexed="64"/>
      </top>
      <bottom/>
      <diagonal/>
    </border>
    <border>
      <left/>
      <right/>
      <top style="double">
        <color indexed="64"/>
      </top>
      <bottom/>
      <diagonal/>
    </border>
  </borders>
  <cellStyleXfs count="5">
    <xf numFmtId="0" fontId="0" fillId="0" borderId="0" applyNumberFormat="0"/>
    <xf numFmtId="168" fontId="2" fillId="0" borderId="0" applyFon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cellStyleXfs>
  <cellXfs count="417">
    <xf numFmtId="0" fontId="0" fillId="0" borderId="0" xfId="0"/>
    <xf numFmtId="0" fontId="6" fillId="0" borderId="0" xfId="0" applyFont="1"/>
    <xf numFmtId="0" fontId="7" fillId="0" borderId="0" xfId="0" applyFont="1" applyAlignment="1">
      <alignment wrapText="1"/>
    </xf>
    <xf numFmtId="0" fontId="1" fillId="0" borderId="0" xfId="0" applyFont="1"/>
    <xf numFmtId="0" fontId="6" fillId="0" borderId="0" xfId="0" applyFont="1" applyAlignment="1">
      <alignment wrapText="1"/>
    </xf>
    <xf numFmtId="0" fontId="12" fillId="0" borderId="0" xfId="0" applyFont="1"/>
    <xf numFmtId="0" fontId="7" fillId="0" borderId="0" xfId="0" applyFont="1" applyAlignment="1">
      <alignment horizontal="left" indent="2"/>
    </xf>
    <xf numFmtId="0" fontId="7" fillId="0" borderId="0" xfId="0" applyFont="1" applyAlignment="1">
      <alignment horizontal="left" wrapText="1" indent="2"/>
    </xf>
    <xf numFmtId="0" fontId="15" fillId="3" borderId="7"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69" xfId="0" applyFont="1" applyFill="1" applyBorder="1" applyAlignment="1">
      <alignment horizontal="center" vertical="center" wrapText="1"/>
    </xf>
    <xf numFmtId="0" fontId="15" fillId="3" borderId="69"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68" xfId="0" applyFont="1" applyFill="1" applyBorder="1" applyAlignment="1">
      <alignment horizontal="center" vertical="center" wrapText="1"/>
    </xf>
    <xf numFmtId="0" fontId="15" fillId="3" borderId="68" xfId="0" applyFont="1" applyFill="1" applyBorder="1" applyAlignment="1">
      <alignment horizontal="center" vertical="center" wrapText="1"/>
    </xf>
    <xf numFmtId="0" fontId="13" fillId="0" borderId="0" xfId="0" applyFont="1" applyAlignment="1">
      <alignment vertical="center"/>
    </xf>
    <xf numFmtId="0" fontId="1" fillId="0" borderId="0" xfId="0" applyFont="1" applyBorder="1"/>
    <xf numFmtId="0" fontId="1" fillId="0" borderId="0" xfId="0" applyFont="1" applyBorder="1" applyAlignment="1">
      <alignment wrapText="1"/>
    </xf>
    <xf numFmtId="0" fontId="16" fillId="0" borderId="0" xfId="0" applyFont="1" applyAlignment="1">
      <alignment horizontal="center"/>
    </xf>
    <xf numFmtId="0" fontId="17" fillId="0" borderId="0" xfId="0" applyFont="1"/>
    <xf numFmtId="0" fontId="14" fillId="0" borderId="0" xfId="0" applyFont="1"/>
    <xf numFmtId="0" fontId="17"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center" wrapText="1"/>
    </xf>
    <xf numFmtId="0" fontId="14" fillId="0" borderId="0" xfId="0" applyFont="1" applyAlignment="1">
      <alignment wrapText="1"/>
    </xf>
    <xf numFmtId="0" fontId="15" fillId="5" borderId="14" xfId="0" applyFont="1" applyFill="1" applyBorder="1" applyAlignment="1">
      <alignment horizontal="center" vertical="center" wrapText="1"/>
    </xf>
    <xf numFmtId="0" fontId="15" fillId="0" borderId="0" xfId="0" applyFont="1" applyAlignment="1">
      <alignment vertical="center" wrapText="1"/>
    </xf>
    <xf numFmtId="0" fontId="15" fillId="3" borderId="7" xfId="0" applyFont="1" applyFill="1" applyBorder="1" applyAlignment="1">
      <alignment vertical="center" wrapText="1"/>
    </xf>
    <xf numFmtId="170" fontId="15" fillId="3" borderId="7" xfId="2" applyNumberFormat="1" applyFont="1" applyFill="1" applyBorder="1" applyAlignment="1">
      <alignment vertical="center" wrapText="1"/>
    </xf>
    <xf numFmtId="0" fontId="15" fillId="3" borderId="1" xfId="0" applyFont="1" applyFill="1" applyBorder="1" applyAlignment="1">
      <alignment vertical="center" wrapText="1"/>
    </xf>
    <xf numFmtId="0" fontId="21" fillId="0" borderId="0" xfId="0" applyFont="1" applyAlignment="1">
      <alignment vertical="center" wrapText="1"/>
    </xf>
    <xf numFmtId="0" fontId="15" fillId="0" borderId="0" xfId="0" applyFont="1" applyBorder="1" applyAlignment="1">
      <alignment vertical="center" wrapText="1"/>
    </xf>
    <xf numFmtId="1" fontId="15" fillId="0" borderId="0" xfId="0" applyNumberFormat="1" applyFont="1" applyBorder="1" applyAlignment="1">
      <alignment vertical="center" wrapText="1"/>
    </xf>
    <xf numFmtId="170" fontId="15" fillId="0" borderId="0" xfId="0" applyNumberFormat="1" applyFont="1" applyBorder="1" applyAlignment="1">
      <alignment vertical="center" wrapText="1"/>
    </xf>
    <xf numFmtId="0" fontId="15" fillId="0" borderId="0" xfId="1" applyNumberFormat="1" applyFont="1" applyBorder="1" applyAlignment="1">
      <alignment vertical="center" wrapText="1"/>
    </xf>
    <xf numFmtId="0" fontId="15" fillId="0" borderId="0" xfId="4" applyNumberFormat="1" applyFont="1" applyBorder="1" applyAlignment="1">
      <alignment vertical="center" wrapText="1"/>
    </xf>
    <xf numFmtId="0" fontId="15" fillId="0" borderId="0" xfId="0" applyFont="1" applyBorder="1" applyAlignment="1">
      <alignment horizontal="center" vertical="center" wrapText="1"/>
    </xf>
    <xf numFmtId="1" fontId="15" fillId="0" borderId="62" xfId="0" applyNumberFormat="1" applyFont="1" applyBorder="1" applyAlignment="1">
      <alignment vertical="center" wrapText="1"/>
    </xf>
    <xf numFmtId="170" fontId="15" fillId="0" borderId="62" xfId="0" applyNumberFormat="1" applyFont="1" applyBorder="1" applyAlignment="1">
      <alignment vertical="center" wrapText="1"/>
    </xf>
    <xf numFmtId="170" fontId="15" fillId="0" borderId="84" xfId="0" applyNumberFormat="1" applyFont="1" applyBorder="1" applyAlignment="1">
      <alignment vertical="center" wrapText="1"/>
    </xf>
    <xf numFmtId="0" fontId="15" fillId="3" borderId="73" xfId="0" applyFont="1" applyFill="1" applyBorder="1" applyAlignment="1">
      <alignment horizontal="center" vertical="center" wrapText="1"/>
    </xf>
    <xf numFmtId="0" fontId="15" fillId="3" borderId="74" xfId="0" applyFont="1" applyFill="1" applyBorder="1" applyAlignment="1">
      <alignment horizontal="center" vertical="center" wrapText="1"/>
    </xf>
    <xf numFmtId="0" fontId="15" fillId="3" borderId="75" xfId="0" applyFont="1" applyFill="1" applyBorder="1" applyAlignment="1">
      <alignment horizontal="center" vertical="center" wrapText="1"/>
    </xf>
    <xf numFmtId="0" fontId="15" fillId="5" borderId="73" xfId="0" applyFont="1" applyFill="1" applyBorder="1" applyAlignment="1">
      <alignment horizontal="center" vertical="center" wrapText="1"/>
    </xf>
    <xf numFmtId="0" fontId="15" fillId="5" borderId="74"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5" fillId="5" borderId="75" xfId="0" applyFont="1" applyFill="1" applyBorder="1" applyAlignment="1">
      <alignment horizontal="center" vertical="center" wrapText="1"/>
    </xf>
    <xf numFmtId="0" fontId="15" fillId="5" borderId="78" xfId="0" applyFont="1" applyFill="1" applyBorder="1" applyAlignment="1">
      <alignment horizontal="center" vertical="center" wrapText="1"/>
    </xf>
    <xf numFmtId="0" fontId="18" fillId="0" borderId="0" xfId="0" applyFont="1" applyAlignment="1">
      <alignment horizontal="left" wrapText="1"/>
    </xf>
    <xf numFmtId="0" fontId="18" fillId="0" borderId="0" xfId="0" applyFont="1" applyAlignment="1">
      <alignment horizontal="center"/>
    </xf>
    <xf numFmtId="0" fontId="14" fillId="0" borderId="0" xfId="0" applyFont="1" applyAlignment="1">
      <alignment horizontal="center"/>
    </xf>
    <xf numFmtId="0" fontId="22" fillId="0" borderId="0" xfId="0" applyFont="1"/>
    <xf numFmtId="0" fontId="22" fillId="0" borderId="0" xfId="0" applyFont="1" applyAlignment="1">
      <alignment wrapText="1"/>
    </xf>
    <xf numFmtId="0" fontId="2" fillId="0" borderId="0" xfId="0" applyFont="1" applyBorder="1"/>
    <xf numFmtId="0" fontId="22" fillId="0" borderId="0" xfId="0" applyFont="1" applyBorder="1" applyAlignment="1"/>
    <xf numFmtId="0" fontId="2" fillId="0" borderId="0" xfId="0" applyFont="1"/>
    <xf numFmtId="0" fontId="2" fillId="0" borderId="0" xfId="0" applyFont="1" applyBorder="1" applyAlignment="1">
      <alignment horizontal="center" wrapText="1"/>
    </xf>
    <xf numFmtId="0" fontId="2" fillId="0" borderId="13" xfId="0" applyFont="1" applyBorder="1" applyAlignment="1"/>
    <xf numFmtId="0" fontId="24" fillId="0" borderId="35" xfId="0" applyFont="1" applyBorder="1"/>
    <xf numFmtId="0" fontId="24" fillId="0" borderId="0" xfId="0" applyFont="1"/>
    <xf numFmtId="0" fontId="24" fillId="0" borderId="0" xfId="0" applyFont="1" applyBorder="1"/>
    <xf numFmtId="2" fontId="23" fillId="0" borderId="11" xfId="0" applyNumberFormat="1" applyFont="1" applyBorder="1" applyAlignment="1">
      <alignment horizontal="center" wrapText="1"/>
    </xf>
    <xf numFmtId="0" fontId="24" fillId="0" borderId="0" xfId="0" applyFont="1" applyAlignment="1">
      <alignment horizontal="center"/>
    </xf>
    <xf numFmtId="0" fontId="25" fillId="10" borderId="5" xfId="0" applyFont="1" applyFill="1" applyBorder="1" applyAlignment="1">
      <alignment horizontal="left" textRotation="90"/>
    </xf>
    <xf numFmtId="0" fontId="25" fillId="10" borderId="65" xfId="0" applyFont="1" applyFill="1" applyBorder="1" applyAlignment="1">
      <alignment horizontal="left" textRotation="90"/>
    </xf>
    <xf numFmtId="0" fontId="25" fillId="10" borderId="64" xfId="0" applyFont="1" applyFill="1" applyBorder="1" applyAlignment="1">
      <alignment horizontal="left" textRotation="90"/>
    </xf>
    <xf numFmtId="0" fontId="25" fillId="10" borderId="17" xfId="0" applyFont="1" applyFill="1" applyBorder="1" applyAlignment="1">
      <alignment horizontal="left" textRotation="90"/>
    </xf>
    <xf numFmtId="0" fontId="25" fillId="10" borderId="13" xfId="0" applyFont="1" applyFill="1" applyBorder="1" applyAlignment="1">
      <alignment horizontal="left" textRotation="90"/>
    </xf>
    <xf numFmtId="0" fontId="25" fillId="10" borderId="67" xfId="0" applyFont="1" applyFill="1" applyBorder="1" applyAlignment="1">
      <alignment horizontal="center"/>
    </xf>
    <xf numFmtId="0" fontId="25" fillId="10" borderId="64" xfId="0" applyFont="1" applyFill="1" applyBorder="1" applyAlignment="1">
      <alignment horizontal="center" wrapText="1"/>
    </xf>
    <xf numFmtId="0" fontId="25" fillId="10" borderId="5" xfId="0" applyFont="1" applyFill="1" applyBorder="1" applyAlignment="1">
      <alignment horizontal="center"/>
    </xf>
    <xf numFmtId="0" fontId="25" fillId="10" borderId="5" xfId="0" applyFont="1" applyFill="1" applyBorder="1" applyAlignment="1">
      <alignment horizontal="left" wrapText="1"/>
    </xf>
    <xf numFmtId="169" fontId="25" fillId="10" borderId="5" xfId="1" applyNumberFormat="1" applyFont="1" applyFill="1" applyBorder="1" applyAlignment="1">
      <alignment horizontal="left" textRotation="90"/>
    </xf>
    <xf numFmtId="170" fontId="25" fillId="10" borderId="17" xfId="0" applyNumberFormat="1" applyFont="1" applyFill="1" applyBorder="1" applyAlignment="1">
      <alignment horizontal="left" textRotation="90"/>
    </xf>
    <xf numFmtId="0" fontId="25" fillId="10" borderId="8" xfId="0" applyFont="1" applyFill="1" applyBorder="1" applyAlignment="1">
      <alignment horizontal="left" textRotation="90"/>
    </xf>
    <xf numFmtId="0" fontId="26" fillId="10" borderId="8" xfId="0" applyFont="1" applyFill="1" applyBorder="1"/>
    <xf numFmtId="0" fontId="26" fillId="10" borderId="9" xfId="0" applyFont="1" applyFill="1" applyBorder="1"/>
    <xf numFmtId="0" fontId="26" fillId="0" borderId="0" xfId="0" applyFont="1"/>
    <xf numFmtId="169" fontId="15" fillId="3" borderId="7" xfId="1" applyNumberFormat="1" applyFont="1" applyFill="1" applyBorder="1" applyAlignment="1">
      <alignment vertical="center" wrapText="1"/>
    </xf>
    <xf numFmtId="170" fontId="15" fillId="3" borderId="1" xfId="0" applyNumberFormat="1" applyFont="1" applyFill="1" applyBorder="1" applyAlignment="1">
      <alignment vertical="center" wrapText="1"/>
    </xf>
    <xf numFmtId="0" fontId="22" fillId="0" borderId="0" xfId="0" applyNumberFormat="1" applyFont="1"/>
    <xf numFmtId="0" fontId="2" fillId="10" borderId="64" xfId="0" applyFont="1" applyFill="1" applyBorder="1"/>
    <xf numFmtId="0" fontId="1" fillId="3" borderId="54" xfId="0" applyFont="1" applyFill="1" applyBorder="1" applyAlignment="1">
      <alignment horizontal="center" textRotation="90"/>
    </xf>
    <xf numFmtId="0" fontId="1" fillId="3" borderId="55" xfId="0" applyFont="1" applyFill="1" applyBorder="1" applyAlignment="1">
      <alignment horizontal="center" textRotation="90"/>
    </xf>
    <xf numFmtId="0" fontId="1" fillId="3" borderId="57" xfId="0" applyFont="1" applyFill="1" applyBorder="1" applyAlignment="1">
      <alignment horizontal="center" textRotation="90"/>
    </xf>
    <xf numFmtId="0" fontId="1" fillId="3" borderId="56" xfId="0" applyFont="1" applyFill="1" applyBorder="1" applyAlignment="1">
      <alignment horizontal="center" textRotation="90"/>
    </xf>
    <xf numFmtId="0" fontId="1" fillId="3" borderId="58" xfId="0" applyFont="1" applyFill="1" applyBorder="1" applyAlignment="1">
      <alignment horizontal="center" textRotation="90"/>
    </xf>
    <xf numFmtId="0" fontId="23" fillId="5" borderId="50" xfId="0" applyFont="1" applyFill="1" applyBorder="1" applyAlignment="1">
      <alignment horizontal="center" textRotation="90" wrapText="1"/>
    </xf>
    <xf numFmtId="0" fontId="23" fillId="5" borderId="45" xfId="0" applyFont="1" applyFill="1" applyBorder="1" applyAlignment="1">
      <alignment horizontal="center" textRotation="90" wrapText="1"/>
    </xf>
    <xf numFmtId="0" fontId="23" fillId="5" borderId="51" xfId="0" applyFont="1" applyFill="1" applyBorder="1" applyAlignment="1">
      <alignment horizontal="center" textRotation="90" wrapText="1"/>
    </xf>
    <xf numFmtId="0" fontId="23" fillId="5" borderId="90" xfId="0" applyFont="1" applyFill="1" applyBorder="1" applyAlignment="1">
      <alignment horizontal="center" textRotation="90" wrapText="1"/>
    </xf>
    <xf numFmtId="0" fontId="23" fillId="5" borderId="48" xfId="0" applyFont="1" applyFill="1" applyBorder="1" applyAlignment="1">
      <alignment horizontal="center" textRotation="90" wrapText="1"/>
    </xf>
    <xf numFmtId="0" fontId="23" fillId="5" borderId="91" xfId="0" applyFont="1" applyFill="1" applyBorder="1" applyAlignment="1">
      <alignment horizontal="center" textRotation="90" wrapText="1"/>
    </xf>
    <xf numFmtId="0" fontId="23" fillId="5" borderId="52" xfId="0" applyFont="1" applyFill="1" applyBorder="1" applyAlignment="1">
      <alignment horizontal="center" textRotation="90" wrapText="1"/>
    </xf>
    <xf numFmtId="0" fontId="23" fillId="5" borderId="46" xfId="0" applyFont="1" applyFill="1" applyBorder="1" applyAlignment="1">
      <alignment horizontal="center" textRotation="90" wrapText="1"/>
    </xf>
    <xf numFmtId="0" fontId="15" fillId="0"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76" xfId="0" applyFont="1" applyFill="1" applyBorder="1" applyAlignment="1">
      <alignment vertical="center" wrapText="1"/>
    </xf>
    <xf numFmtId="0" fontId="25" fillId="10" borderId="67" xfId="0" applyFont="1" applyFill="1" applyBorder="1" applyAlignment="1"/>
    <xf numFmtId="0" fontId="15" fillId="0" borderId="70" xfId="0" applyFont="1" applyFill="1" applyBorder="1" applyAlignment="1">
      <alignment vertical="center" wrapText="1"/>
    </xf>
    <xf numFmtId="0" fontId="15" fillId="0" borderId="70" xfId="0" applyFont="1" applyFill="1" applyBorder="1" applyAlignment="1">
      <alignment horizontal="center" vertical="center" wrapText="1"/>
    </xf>
    <xf numFmtId="0" fontId="15" fillId="0" borderId="94" xfId="0" applyFont="1" applyFill="1" applyBorder="1" applyAlignment="1">
      <alignment horizontal="center" vertical="center" wrapText="1"/>
    </xf>
    <xf numFmtId="0" fontId="0" fillId="0" borderId="0" xfId="0" applyAlignment="1"/>
    <xf numFmtId="0" fontId="22" fillId="0" borderId="0" xfId="0" applyFont="1" applyFill="1"/>
    <xf numFmtId="0" fontId="1" fillId="0" borderId="0" xfId="0" applyFont="1" applyBorder="1" applyAlignment="1">
      <alignment horizontal="center"/>
    </xf>
    <xf numFmtId="0" fontId="2" fillId="0" borderId="0" xfId="0" applyFont="1" applyBorder="1" applyAlignment="1"/>
    <xf numFmtId="0" fontId="1" fillId="0" borderId="0" xfId="0" applyFont="1" applyBorder="1" applyAlignment="1"/>
    <xf numFmtId="0" fontId="15" fillId="3" borderId="7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72" xfId="0" applyFont="1" applyFill="1" applyBorder="1" applyAlignment="1">
      <alignment horizontal="center" vertical="center" wrapText="1"/>
    </xf>
    <xf numFmtId="0" fontId="15" fillId="5" borderId="71"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72"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19" xfId="0" applyFont="1" applyFill="1" applyBorder="1" applyAlignment="1">
      <alignment vertical="center" wrapText="1"/>
    </xf>
    <xf numFmtId="0" fontId="15" fillId="0" borderId="96" xfId="0" applyNumberFormat="1" applyFont="1" applyBorder="1" applyAlignment="1">
      <alignment horizontal="center" vertical="center" wrapText="1"/>
    </xf>
    <xf numFmtId="0" fontId="15" fillId="0" borderId="93"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25" fillId="10" borderId="18" xfId="0" applyFont="1" applyFill="1" applyBorder="1" applyAlignment="1">
      <alignment horizontal="left" textRotation="90"/>
    </xf>
    <xf numFmtId="0" fontId="15" fillId="5"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77" xfId="0" applyFont="1" applyFill="1" applyBorder="1" applyAlignment="1">
      <alignment horizontal="center" vertical="center" wrapText="1"/>
    </xf>
    <xf numFmtId="0" fontId="25" fillId="10" borderId="37" xfId="0" applyFont="1" applyFill="1" applyBorder="1" applyAlignment="1">
      <alignment horizontal="left" textRotation="90"/>
    </xf>
    <xf numFmtId="0" fontId="25" fillId="10" borderId="63" xfId="0" applyFont="1" applyFill="1" applyBorder="1" applyAlignment="1">
      <alignment horizontal="left" textRotation="90"/>
    </xf>
    <xf numFmtId="0" fontId="15" fillId="0" borderId="80" xfId="0" applyNumberFormat="1" applyFont="1" applyBorder="1" applyAlignment="1">
      <alignment horizontal="center" vertical="center" wrapText="1"/>
    </xf>
    <xf numFmtId="0" fontId="15" fillId="0" borderId="83" xfId="0" applyNumberFormat="1" applyFont="1" applyBorder="1" applyAlignment="1">
      <alignment horizontal="center" vertical="center" wrapText="1"/>
    </xf>
    <xf numFmtId="0" fontId="15" fillId="0" borderId="95" xfId="0" applyNumberFormat="1" applyFont="1" applyBorder="1" applyAlignment="1">
      <alignment horizontal="center" vertical="center" wrapText="1"/>
    </xf>
    <xf numFmtId="0" fontId="15" fillId="0" borderId="97" xfId="0" applyNumberFormat="1" applyFont="1" applyBorder="1" applyAlignment="1">
      <alignment horizontal="center" vertical="center" wrapText="1"/>
    </xf>
    <xf numFmtId="0" fontId="25" fillId="10" borderId="36" xfId="0" applyFont="1" applyFill="1" applyBorder="1" applyAlignment="1">
      <alignment horizontal="left" textRotation="90"/>
    </xf>
    <xf numFmtId="0" fontId="25" fillId="10" borderId="66" xfId="0" applyFont="1" applyFill="1" applyBorder="1" applyAlignment="1">
      <alignment horizontal="left" textRotation="90"/>
    </xf>
    <xf numFmtId="169" fontId="15" fillId="3" borderId="7" xfId="1" applyNumberFormat="1" applyFont="1" applyFill="1" applyBorder="1" applyAlignment="1">
      <alignment horizontal="right" vertical="center" wrapText="1"/>
    </xf>
    <xf numFmtId="170" fontId="15" fillId="3" borderId="7" xfId="2" applyNumberFormat="1" applyFont="1" applyFill="1" applyBorder="1" applyAlignment="1">
      <alignment horizontal="right" vertical="center" wrapText="1"/>
    </xf>
    <xf numFmtId="170" fontId="15" fillId="3" borderId="1" xfId="0" applyNumberFormat="1" applyFont="1" applyFill="1" applyBorder="1" applyAlignment="1">
      <alignment horizontal="right" vertical="center" wrapText="1"/>
    </xf>
    <xf numFmtId="169" fontId="15" fillId="3" borderId="15" xfId="1" applyNumberFormat="1" applyFont="1" applyFill="1" applyBorder="1" applyAlignment="1">
      <alignment horizontal="right" vertical="center" wrapText="1"/>
    </xf>
    <xf numFmtId="170" fontId="15" fillId="3" borderId="15" xfId="2" applyNumberFormat="1" applyFont="1" applyFill="1" applyBorder="1" applyAlignment="1">
      <alignment horizontal="right" vertical="center" wrapText="1"/>
    </xf>
    <xf numFmtId="170" fontId="15" fillId="3" borderId="19" xfId="0" applyNumberFormat="1" applyFont="1" applyFill="1" applyBorder="1" applyAlignment="1">
      <alignment horizontal="right" vertical="center" wrapText="1"/>
    </xf>
    <xf numFmtId="169" fontId="15" fillId="0" borderId="74" xfId="1" applyNumberFormat="1" applyFont="1" applyFill="1" applyBorder="1" applyAlignment="1">
      <alignment horizontal="right" vertical="center" wrapText="1"/>
    </xf>
    <xf numFmtId="0" fontId="15" fillId="0" borderId="79" xfId="1" applyNumberFormat="1" applyFont="1" applyFill="1" applyBorder="1" applyAlignment="1">
      <alignment horizontal="right" vertical="center" wrapText="1"/>
    </xf>
    <xf numFmtId="0" fontId="15" fillId="0" borderId="10" xfId="1" applyNumberFormat="1" applyFont="1" applyFill="1" applyBorder="1" applyAlignment="1">
      <alignment horizontal="right" vertical="center" wrapText="1"/>
    </xf>
    <xf numFmtId="0" fontId="15" fillId="0" borderId="11" xfId="0" applyFont="1" applyBorder="1" applyAlignment="1">
      <alignment horizontal="right" vertical="center" wrapText="1"/>
    </xf>
    <xf numFmtId="0" fontId="15" fillId="0" borderId="62" xfId="1" applyNumberFormat="1" applyFont="1" applyFill="1" applyBorder="1" applyAlignment="1">
      <alignment horizontal="right" vertical="center" wrapText="1"/>
    </xf>
    <xf numFmtId="170" fontId="15" fillId="0" borderId="62" xfId="0" applyNumberFormat="1" applyFont="1" applyBorder="1" applyAlignment="1">
      <alignment horizontal="right" vertical="center" wrapText="1"/>
    </xf>
    <xf numFmtId="0" fontId="15" fillId="0" borderId="85" xfId="0" applyFont="1" applyBorder="1" applyAlignment="1">
      <alignment horizontal="right" vertical="center" wrapText="1"/>
    </xf>
    <xf numFmtId="0" fontId="7" fillId="0" borderId="0" xfId="0" applyFont="1" applyFill="1"/>
    <xf numFmtId="0" fontId="4" fillId="0" borderId="0" xfId="0" applyFont="1" applyFill="1"/>
    <xf numFmtId="0" fontId="6" fillId="0" borderId="0" xfId="0" applyFont="1" applyFill="1" applyAlignment="1">
      <alignment wrapText="1"/>
    </xf>
    <xf numFmtId="0" fontId="0" fillId="0" borderId="0" xfId="0" applyAlignment="1">
      <alignment wrapText="1"/>
    </xf>
    <xf numFmtId="0" fontId="31" fillId="0" borderId="0" xfId="0" applyFont="1" applyBorder="1" applyAlignment="1">
      <alignment horizontal="left" vertical="center"/>
    </xf>
    <xf numFmtId="0" fontId="32" fillId="0" borderId="0" xfId="0" applyFont="1" applyAlignment="1">
      <alignment horizontal="center" wrapText="1"/>
    </xf>
    <xf numFmtId="0" fontId="33" fillId="0" borderId="0" xfId="0" applyFont="1" applyAlignment="1">
      <alignment wrapText="1"/>
    </xf>
    <xf numFmtId="0" fontId="34" fillId="0" borderId="0" xfId="0" applyFont="1" applyAlignment="1">
      <alignment wrapText="1"/>
    </xf>
    <xf numFmtId="0" fontId="21" fillId="0" borderId="81" xfId="0" applyFont="1" applyBorder="1" applyAlignment="1">
      <alignment horizontal="right" vertical="center" wrapText="1"/>
    </xf>
    <xf numFmtId="0" fontId="21" fillId="0" borderId="82" xfId="0" applyFont="1" applyBorder="1" applyAlignment="1">
      <alignment horizontal="right" vertical="center" wrapText="1"/>
    </xf>
    <xf numFmtId="0" fontId="21" fillId="0" borderId="83" xfId="0" applyFont="1" applyBorder="1" applyAlignment="1">
      <alignment horizontal="right" vertical="center" wrapText="1"/>
    </xf>
    <xf numFmtId="0" fontId="42" fillId="0" borderId="0" xfId="0" applyFont="1" applyAlignment="1">
      <alignment wrapText="1"/>
    </xf>
    <xf numFmtId="0" fontId="6" fillId="3" borderId="0" xfId="0" applyFont="1" applyFill="1"/>
    <xf numFmtId="0" fontId="2" fillId="0" borderId="0" xfId="0" applyFont="1" applyFill="1"/>
    <xf numFmtId="0" fontId="43" fillId="0" borderId="0" xfId="0" applyFont="1" applyFill="1" applyAlignment="1">
      <alignment wrapText="1"/>
    </xf>
    <xf numFmtId="0" fontId="44" fillId="0" borderId="0" xfId="0" applyFont="1" applyAlignment="1">
      <alignment horizontal="left" indent="2"/>
    </xf>
    <xf numFmtId="0" fontId="2" fillId="0" borderId="0" xfId="0" applyFont="1" applyAlignment="1">
      <alignment wrapText="1"/>
    </xf>
    <xf numFmtId="0" fontId="10" fillId="0" borderId="0" xfId="0" applyFont="1" applyAlignment="1">
      <alignment horizontal="left" wrapText="1" indent="2"/>
    </xf>
    <xf numFmtId="0" fontId="10" fillId="0" borderId="0" xfId="0" applyFont="1" applyFill="1" applyAlignment="1">
      <alignment horizontal="left" wrapText="1" indent="2"/>
    </xf>
    <xf numFmtId="0" fontId="2" fillId="4" borderId="0" xfId="0" applyFont="1" applyFill="1"/>
    <xf numFmtId="0" fontId="1" fillId="5" borderId="0" xfId="0" applyFont="1" applyFill="1"/>
    <xf numFmtId="0" fontId="2" fillId="5" borderId="0" xfId="0" applyFont="1" applyFill="1"/>
    <xf numFmtId="0" fontId="48" fillId="0" borderId="0" xfId="0" applyFont="1"/>
    <xf numFmtId="0" fontId="21" fillId="5" borderId="50" xfId="0" applyFont="1" applyFill="1" applyBorder="1" applyAlignment="1">
      <alignment horizontal="left" textRotation="90" wrapText="1"/>
    </xf>
    <xf numFmtId="0" fontId="21" fillId="5" borderId="45" xfId="0" applyFont="1" applyFill="1" applyBorder="1" applyAlignment="1">
      <alignment horizontal="left" textRotation="90" wrapText="1"/>
    </xf>
    <xf numFmtId="0" fontId="21" fillId="5" borderId="52" xfId="0" applyFont="1" applyFill="1" applyBorder="1" applyAlignment="1">
      <alignment horizontal="left" textRotation="90" wrapText="1"/>
    </xf>
    <xf numFmtId="0" fontId="21" fillId="5" borderId="48" xfId="0" applyFont="1" applyFill="1" applyBorder="1" applyAlignment="1">
      <alignment horizontal="left" textRotation="90" wrapText="1"/>
    </xf>
    <xf numFmtId="0" fontId="21" fillId="5" borderId="47" xfId="0" applyFont="1" applyFill="1" applyBorder="1" applyAlignment="1">
      <alignment horizontal="center" textRotation="90" wrapText="1"/>
    </xf>
    <xf numFmtId="0" fontId="21" fillId="5" borderId="49" xfId="0" applyFont="1" applyFill="1" applyBorder="1" applyAlignment="1">
      <alignment horizontal="left" textRotation="90" wrapText="1"/>
    </xf>
    <xf numFmtId="0" fontId="21" fillId="5" borderId="51" xfId="0" applyFont="1" applyFill="1" applyBorder="1" applyAlignment="1">
      <alignment horizontal="left" textRotation="90" wrapText="1"/>
    </xf>
    <xf numFmtId="0" fontId="21" fillId="5" borderId="46" xfId="0" applyFont="1" applyFill="1" applyBorder="1" applyAlignment="1">
      <alignment horizontal="left" textRotation="90" wrapText="1"/>
    </xf>
    <xf numFmtId="0" fontId="21" fillId="5" borderId="53" xfId="0" applyFont="1" applyFill="1" applyBorder="1" applyAlignment="1">
      <alignment horizontal="left" textRotation="90" wrapText="1"/>
    </xf>
    <xf numFmtId="0" fontId="21" fillId="3" borderId="55" xfId="0" applyFont="1" applyFill="1" applyBorder="1" applyAlignment="1">
      <alignment horizontal="center" textRotation="90"/>
    </xf>
    <xf numFmtId="0" fontId="21" fillId="3" borderId="56" xfId="0" applyFont="1" applyFill="1" applyBorder="1" applyAlignment="1">
      <alignment horizontal="center" textRotation="90"/>
    </xf>
    <xf numFmtId="0" fontId="21" fillId="5" borderId="54" xfId="0" applyFont="1" applyFill="1" applyBorder="1" applyAlignment="1">
      <alignment horizontal="center" textRotation="90"/>
    </xf>
    <xf numFmtId="0" fontId="21" fillId="5" borderId="55" xfId="0" applyFont="1" applyFill="1" applyBorder="1" applyAlignment="1">
      <alignment horizontal="center" textRotation="90"/>
    </xf>
    <xf numFmtId="0" fontId="21" fillId="5" borderId="57" xfId="0" applyFont="1" applyFill="1" applyBorder="1" applyAlignment="1">
      <alignment horizontal="center" textRotation="90"/>
    </xf>
    <xf numFmtId="0" fontId="21" fillId="5" borderId="56" xfId="0" applyFont="1" applyFill="1" applyBorder="1" applyAlignment="1">
      <alignment horizontal="center" textRotation="90"/>
    </xf>
    <xf numFmtId="0" fontId="21" fillId="5" borderId="58" xfId="0" applyFont="1" applyFill="1" applyBorder="1" applyAlignment="1">
      <alignment horizontal="center" textRotation="90"/>
    </xf>
    <xf numFmtId="0" fontId="21" fillId="5" borderId="59" xfId="0" applyFont="1" applyFill="1" applyBorder="1" applyAlignment="1">
      <alignment horizontal="center" textRotation="90"/>
    </xf>
    <xf numFmtId="0" fontId="2" fillId="10" borderId="36" xfId="0" applyFont="1" applyFill="1" applyBorder="1"/>
    <xf numFmtId="0" fontId="36" fillId="5" borderId="7" xfId="0" applyFont="1" applyFill="1" applyBorder="1" applyAlignment="1" applyProtection="1">
      <alignment horizontal="left" vertical="center" indent="1"/>
    </xf>
    <xf numFmtId="0" fontId="8" fillId="3" borderId="7" xfId="0" applyFont="1" applyFill="1" applyBorder="1" applyAlignment="1" applyProtection="1">
      <alignment vertical="center" wrapText="1"/>
    </xf>
    <xf numFmtId="0" fontId="10" fillId="0" borderId="0" xfId="0" applyFont="1" applyFill="1"/>
    <xf numFmtId="0" fontId="51" fillId="0" borderId="0" xfId="0" applyFont="1" applyFill="1"/>
    <xf numFmtId="0" fontId="48" fillId="0" borderId="0" xfId="0" applyFont="1" applyAlignment="1">
      <alignment wrapText="1"/>
    </xf>
    <xf numFmtId="0" fontId="13" fillId="0" borderId="0" xfId="0" applyFont="1" applyAlignment="1"/>
    <xf numFmtId="0" fontId="7" fillId="0" borderId="0" xfId="0" applyFont="1"/>
    <xf numFmtId="0" fontId="49" fillId="0" borderId="0" xfId="0" applyFont="1" applyAlignment="1">
      <alignment vertical="center"/>
    </xf>
    <xf numFmtId="0" fontId="49" fillId="0" borderId="0" xfId="0" applyFont="1" applyAlignment="1">
      <alignment wrapText="1"/>
    </xf>
    <xf numFmtId="0" fontId="48" fillId="0" borderId="0" xfId="0" applyFont="1" applyAlignment="1">
      <alignment vertical="center" wrapText="1"/>
    </xf>
    <xf numFmtId="0" fontId="48" fillId="0" borderId="0" xfId="0" applyFont="1" applyAlignment="1"/>
    <xf numFmtId="0" fontId="6" fillId="0" borderId="0" xfId="0" applyFont="1" applyAlignment="1">
      <alignment horizontal="left" wrapText="1" indent="2"/>
    </xf>
    <xf numFmtId="0" fontId="52" fillId="2" borderId="1" xfId="0" applyFont="1" applyFill="1" applyBorder="1" applyAlignment="1" applyProtection="1">
      <alignment horizontal="left" vertical="center"/>
    </xf>
    <xf numFmtId="0" fontId="8" fillId="3" borderId="7" xfId="0" applyFont="1" applyFill="1" applyBorder="1" applyAlignment="1">
      <alignment horizontal="left" vertical="center" wrapText="1" indent="1"/>
    </xf>
    <xf numFmtId="0" fontId="36" fillId="7" borderId="7" xfId="0" applyFont="1" applyFill="1" applyBorder="1" applyAlignment="1">
      <alignment horizontal="left" vertical="center" wrapText="1"/>
    </xf>
    <xf numFmtId="0" fontId="18" fillId="2" borderId="7" xfId="0" applyFont="1" applyFill="1" applyBorder="1" applyAlignment="1">
      <alignment horizontal="left" vertical="top"/>
    </xf>
    <xf numFmtId="0" fontId="8" fillId="2" borderId="7" xfId="0" applyFont="1" applyFill="1" applyBorder="1" applyAlignment="1">
      <alignment horizontal="center" vertical="top" wrapText="1"/>
    </xf>
    <xf numFmtId="0" fontId="8" fillId="0" borderId="7" xfId="0" applyFont="1" applyBorder="1" applyAlignment="1">
      <alignment vertical="top" wrapText="1"/>
    </xf>
    <xf numFmtId="0" fontId="8" fillId="0" borderId="7" xfId="0" applyFont="1" applyBorder="1" applyAlignment="1">
      <alignment horizontal="center" vertical="top"/>
    </xf>
    <xf numFmtId="0" fontId="8" fillId="0" borderId="7" xfId="0" applyFont="1" applyBorder="1" applyAlignment="1">
      <alignment horizontal="center" vertical="top" wrapText="1"/>
    </xf>
    <xf numFmtId="0" fontId="8" fillId="4" borderId="7" xfId="0" applyFont="1" applyFill="1" applyBorder="1" applyAlignment="1">
      <alignment horizontal="center" vertical="center" wrapText="1"/>
    </xf>
    <xf numFmtId="0" fontId="36" fillId="4" borderId="7" xfId="0" applyFont="1" applyFill="1" applyBorder="1" applyAlignment="1">
      <alignment horizontal="center" vertical="top" wrapText="1"/>
    </xf>
    <xf numFmtId="0" fontId="20" fillId="5" borderId="7" xfId="0" applyFont="1" applyFill="1" applyBorder="1" applyAlignment="1" applyProtection="1">
      <alignment horizontal="left" vertical="center"/>
    </xf>
    <xf numFmtId="0" fontId="45" fillId="5" borderId="7" xfId="0" applyFont="1" applyFill="1" applyBorder="1" applyAlignment="1">
      <alignment horizontal="center" vertical="center"/>
    </xf>
    <xf numFmtId="0" fontId="36" fillId="5" borderId="7" xfId="0" applyFont="1" applyFill="1" applyBorder="1" applyAlignment="1" applyProtection="1">
      <alignment horizontal="left" vertical="top" indent="1"/>
    </xf>
    <xf numFmtId="0" fontId="0" fillId="5" borderId="7" xfId="0" applyFill="1" applyBorder="1" applyAlignment="1">
      <alignment horizontal="left" vertical="top" wrapText="1" indent="1"/>
    </xf>
    <xf numFmtId="0" fontId="47" fillId="5" borderId="7" xfId="0" applyFont="1" applyFill="1" applyBorder="1" applyAlignment="1" applyProtection="1">
      <alignment horizontal="left" vertical="top" indent="2"/>
    </xf>
    <xf numFmtId="0" fontId="0" fillId="5" borderId="7" xfId="0" applyFill="1" applyBorder="1" applyAlignment="1">
      <alignment horizontal="center" vertical="top" wrapText="1"/>
    </xf>
    <xf numFmtId="0" fontId="50" fillId="6" borderId="7" xfId="0" applyFont="1" applyFill="1" applyBorder="1" applyAlignment="1">
      <alignment vertical="top" wrapText="1"/>
    </xf>
    <xf numFmtId="0" fontId="50" fillId="6" borderId="7" xfId="0" applyFont="1" applyFill="1" applyBorder="1" applyAlignment="1">
      <alignment horizontal="center" vertical="top" wrapText="1"/>
    </xf>
    <xf numFmtId="0" fontId="18" fillId="7" borderId="7" xfId="0" applyFont="1" applyFill="1" applyBorder="1" applyAlignment="1">
      <alignment vertical="center" wrapText="1"/>
    </xf>
    <xf numFmtId="0" fontId="3" fillId="7" borderId="7" xfId="3" applyFill="1" applyBorder="1" applyAlignment="1" applyProtection="1">
      <alignment vertical="center" wrapText="1"/>
    </xf>
    <xf numFmtId="0" fontId="8" fillId="7" borderId="7" xfId="0" applyFont="1" applyFill="1" applyBorder="1" applyAlignment="1">
      <alignment vertical="center" wrapText="1"/>
    </xf>
    <xf numFmtId="0" fontId="37" fillId="3" borderId="7" xfId="0" applyFont="1" applyFill="1" applyBorder="1" applyAlignment="1">
      <alignment vertical="center" wrapText="1"/>
    </xf>
    <xf numFmtId="0" fontId="8" fillId="3" borderId="7" xfId="0" applyFont="1" applyFill="1" applyBorder="1" applyAlignment="1">
      <alignment vertical="center" wrapText="1"/>
    </xf>
    <xf numFmtId="49" fontId="8" fillId="3" borderId="7" xfId="0" applyNumberFormat="1" applyFont="1" applyFill="1" applyBorder="1" applyAlignment="1">
      <alignment vertical="center" wrapText="1"/>
    </xf>
    <xf numFmtId="0" fontId="38" fillId="3" borderId="7" xfId="0" applyFont="1" applyFill="1" applyBorder="1" applyAlignment="1">
      <alignment vertical="center" wrapText="1"/>
    </xf>
    <xf numFmtId="0" fontId="9" fillId="3" borderId="7" xfId="0" applyFont="1" applyFill="1" applyBorder="1" applyAlignment="1">
      <alignment vertical="center" wrapText="1"/>
    </xf>
    <xf numFmtId="0" fontId="8" fillId="0" borderId="7" xfId="0" applyFont="1" applyFill="1" applyBorder="1" applyAlignment="1">
      <alignment vertical="center" wrapText="1"/>
    </xf>
    <xf numFmtId="169" fontId="8" fillId="3" borderId="7" xfId="0" applyNumberFormat="1" applyFont="1" applyFill="1" applyBorder="1" applyAlignment="1">
      <alignment vertical="center" wrapText="1"/>
    </xf>
    <xf numFmtId="169" fontId="8" fillId="0" borderId="7" xfId="0" applyNumberFormat="1" applyFont="1" applyBorder="1" applyAlignment="1">
      <alignment vertical="center" wrapText="1"/>
    </xf>
    <xf numFmtId="0" fontId="8" fillId="0" borderId="7" xfId="0" applyFont="1" applyBorder="1" applyAlignment="1">
      <alignment vertical="center" wrapText="1"/>
    </xf>
    <xf numFmtId="0" fontId="9" fillId="0" borderId="7" xfId="0" applyFont="1" applyFill="1" applyBorder="1" applyAlignment="1">
      <alignment vertical="center" wrapText="1"/>
    </xf>
    <xf numFmtId="169" fontId="8" fillId="3" borderId="7" xfId="1" applyNumberFormat="1" applyFont="1" applyFill="1" applyBorder="1" applyAlignment="1">
      <alignment vertical="center" wrapText="1"/>
    </xf>
    <xf numFmtId="169" fontId="37" fillId="3" borderId="7" xfId="1" applyNumberFormat="1" applyFont="1" applyFill="1" applyBorder="1" applyAlignment="1">
      <alignment vertical="center" wrapText="1"/>
    </xf>
    <xf numFmtId="0" fontId="57" fillId="0" borderId="7" xfId="0" applyFont="1" applyFill="1" applyBorder="1" applyAlignment="1">
      <alignment vertical="center" wrapText="1"/>
    </xf>
    <xf numFmtId="169" fontId="9" fillId="0" borderId="7" xfId="1" applyNumberFormat="1" applyFont="1" applyFill="1" applyBorder="1" applyAlignment="1">
      <alignment vertical="center" wrapText="1"/>
    </xf>
    <xf numFmtId="169" fontId="8" fillId="0" borderId="7" xfId="1" applyNumberFormat="1" applyFont="1" applyFill="1" applyBorder="1" applyAlignment="1">
      <alignment vertical="center" wrapText="1"/>
    </xf>
    <xf numFmtId="169" fontId="9" fillId="0" borderId="7" xfId="0" applyNumberFormat="1" applyFont="1" applyFill="1" applyBorder="1" applyAlignment="1">
      <alignment vertical="center" wrapText="1"/>
    </xf>
    <xf numFmtId="169" fontId="37" fillId="3" borderId="7" xfId="0" applyNumberFormat="1" applyFont="1" applyFill="1" applyBorder="1" applyAlignment="1" applyProtection="1">
      <alignment vertical="center" wrapText="1"/>
    </xf>
    <xf numFmtId="169" fontId="37" fillId="3" borderId="7" xfId="0" applyNumberFormat="1" applyFont="1" applyFill="1" applyBorder="1" applyAlignment="1">
      <alignment vertical="center" wrapText="1"/>
    </xf>
    <xf numFmtId="0" fontId="8" fillId="8" borderId="7" xfId="0" applyFont="1" applyFill="1" applyBorder="1" applyAlignment="1">
      <alignment vertical="center" wrapText="1"/>
    </xf>
    <xf numFmtId="0" fontId="36" fillId="7" borderId="7" xfId="0" applyFont="1" applyFill="1" applyBorder="1" applyAlignment="1">
      <alignment vertical="center" wrapText="1"/>
    </xf>
    <xf numFmtId="0" fontId="38" fillId="0" borderId="7" xfId="0" applyFont="1" applyFill="1" applyBorder="1" applyAlignment="1">
      <alignment vertical="center" wrapText="1"/>
    </xf>
    <xf numFmtId="0" fontId="36" fillId="0" borderId="7" xfId="0" applyFont="1" applyFill="1" applyBorder="1" applyAlignment="1">
      <alignment vertical="center" wrapText="1"/>
    </xf>
    <xf numFmtId="0" fontId="36" fillId="8" borderId="7" xfId="0" applyFont="1" applyFill="1" applyBorder="1" applyAlignment="1">
      <alignment vertical="center" wrapText="1"/>
    </xf>
    <xf numFmtId="0" fontId="36" fillId="3" borderId="7" xfId="0" applyFont="1" applyFill="1" applyBorder="1" applyAlignment="1">
      <alignment vertical="center" wrapText="1"/>
    </xf>
    <xf numFmtId="169" fontId="8" fillId="3" borderId="7" xfId="1" applyNumberFormat="1" applyFont="1" applyFill="1" applyBorder="1" applyAlignment="1" applyProtection="1">
      <alignment vertical="center" wrapText="1"/>
    </xf>
    <xf numFmtId="171" fontId="8" fillId="0" borderId="7" xfId="4" applyNumberFormat="1" applyFont="1" applyFill="1" applyBorder="1" applyAlignment="1">
      <alignment vertical="center" wrapText="1"/>
    </xf>
    <xf numFmtId="49" fontId="8" fillId="0" borderId="7" xfId="1" applyNumberFormat="1" applyFont="1" applyFill="1" applyBorder="1" applyAlignment="1">
      <alignment vertical="center" wrapText="1"/>
    </xf>
    <xf numFmtId="168" fontId="8" fillId="0" borderId="7" xfId="1" applyNumberFormat="1" applyFont="1" applyFill="1" applyBorder="1" applyAlignment="1">
      <alignment vertical="center" wrapText="1"/>
    </xf>
    <xf numFmtId="2" fontId="8" fillId="0" borderId="7" xfId="0" applyNumberFormat="1" applyFont="1" applyFill="1" applyBorder="1" applyAlignment="1">
      <alignment vertical="center" wrapText="1"/>
    </xf>
    <xf numFmtId="0" fontId="47" fillId="7" borderId="7" xfId="0" applyFont="1" applyFill="1" applyBorder="1" applyAlignment="1">
      <alignment vertical="center" wrapText="1"/>
    </xf>
    <xf numFmtId="0" fontId="18" fillId="9" borderId="7" xfId="0" applyFont="1" applyFill="1" applyBorder="1" applyAlignment="1">
      <alignment vertical="center" wrapText="1"/>
    </xf>
    <xf numFmtId="0" fontId="8" fillId="9" borderId="7" xfId="0" applyFont="1" applyFill="1" applyBorder="1" applyAlignment="1">
      <alignment vertical="center" wrapText="1"/>
    </xf>
    <xf numFmtId="0" fontId="47" fillId="9" borderId="7" xfId="0" applyFont="1" applyFill="1" applyBorder="1" applyAlignment="1">
      <alignment vertical="center" wrapText="1"/>
    </xf>
    <xf numFmtId="169" fontId="36" fillId="0" borderId="7" xfId="1" applyNumberFormat="1" applyFont="1" applyFill="1" applyBorder="1" applyAlignment="1">
      <alignment vertical="center" wrapText="1"/>
    </xf>
    <xf numFmtId="169" fontId="36" fillId="0" borderId="7" xfId="0" applyNumberFormat="1" applyFont="1" applyBorder="1" applyAlignment="1">
      <alignment vertical="center" wrapText="1"/>
    </xf>
    <xf numFmtId="169" fontId="36" fillId="0" borderId="7" xfId="0" applyNumberFormat="1" applyFont="1" applyFill="1" applyBorder="1" applyAlignment="1">
      <alignment vertical="center" wrapText="1"/>
    </xf>
    <xf numFmtId="169" fontId="8" fillId="0" borderId="7" xfId="0" applyNumberFormat="1" applyFont="1" applyFill="1" applyBorder="1" applyAlignment="1">
      <alignment vertical="center" wrapText="1"/>
    </xf>
    <xf numFmtId="169" fontId="8" fillId="0" borderId="7" xfId="1" quotePrefix="1" applyNumberFormat="1" applyFont="1" applyFill="1" applyBorder="1" applyAlignment="1">
      <alignment vertical="center" wrapText="1"/>
    </xf>
    <xf numFmtId="168" fontId="8" fillId="0" borderId="7" xfId="0" applyNumberFormat="1" applyFont="1" applyFill="1" applyBorder="1" applyAlignment="1">
      <alignment vertical="center" wrapText="1"/>
    </xf>
    <xf numFmtId="172" fontId="36" fillId="0" borderId="7" xfId="0" applyNumberFormat="1" applyFont="1" applyFill="1" applyBorder="1" applyAlignment="1">
      <alignment vertical="center" wrapText="1"/>
    </xf>
    <xf numFmtId="172" fontId="8" fillId="0" borderId="7" xfId="0" applyNumberFormat="1" applyFont="1" applyFill="1" applyBorder="1" applyAlignment="1">
      <alignment vertical="center" wrapText="1"/>
    </xf>
    <xf numFmtId="9" fontId="36" fillId="0" borderId="7" xfId="0" applyNumberFormat="1" applyFont="1" applyFill="1" applyBorder="1" applyAlignment="1">
      <alignment vertical="center" wrapText="1"/>
    </xf>
    <xf numFmtId="9" fontId="8" fillId="0" borderId="7" xfId="0" applyNumberFormat="1" applyFont="1" applyFill="1" applyBorder="1" applyAlignment="1">
      <alignment vertical="center" wrapText="1"/>
    </xf>
    <xf numFmtId="168" fontId="8" fillId="3" borderId="7" xfId="1" applyNumberFormat="1" applyFont="1" applyFill="1" applyBorder="1" applyAlignment="1">
      <alignment vertical="center" wrapText="1"/>
    </xf>
    <xf numFmtId="0" fontId="41" fillId="3" borderId="7" xfId="0" applyFont="1" applyFill="1" applyBorder="1" applyAlignment="1">
      <alignment vertical="center" wrapText="1"/>
    </xf>
    <xf numFmtId="168" fontId="36" fillId="7" borderId="7" xfId="1" applyFont="1" applyFill="1" applyBorder="1" applyAlignment="1">
      <alignment vertical="center" wrapText="1"/>
    </xf>
    <xf numFmtId="168" fontId="8" fillId="8" borderId="7" xfId="1" applyFont="1" applyFill="1" applyBorder="1" applyAlignment="1">
      <alignment vertical="center" wrapText="1"/>
    </xf>
    <xf numFmtId="0" fontId="3" fillId="8" borderId="7" xfId="3" applyFill="1" applyBorder="1" applyAlignment="1" applyProtection="1">
      <alignment vertical="center" wrapText="1"/>
    </xf>
    <xf numFmtId="168" fontId="36" fillId="8" borderId="7" xfId="1" applyFont="1" applyFill="1" applyBorder="1" applyAlignment="1">
      <alignment vertical="center" wrapText="1"/>
    </xf>
    <xf numFmtId="168" fontId="36" fillId="0" borderId="7" xfId="1" applyFont="1" applyFill="1" applyBorder="1" applyAlignment="1">
      <alignment vertical="center" wrapText="1"/>
    </xf>
    <xf numFmtId="168" fontId="36" fillId="3" borderId="7" xfId="1" applyFont="1" applyFill="1" applyBorder="1" applyAlignment="1">
      <alignment vertical="center" wrapText="1"/>
    </xf>
    <xf numFmtId="168" fontId="8" fillId="3" borderId="7" xfId="1" applyFont="1" applyFill="1" applyBorder="1" applyAlignment="1">
      <alignment vertical="center" wrapText="1"/>
    </xf>
    <xf numFmtId="169" fontId="36" fillId="3" borderId="7" xfId="1" applyNumberFormat="1" applyFont="1" applyFill="1" applyBorder="1" applyAlignment="1">
      <alignment vertical="center" wrapText="1"/>
    </xf>
    <xf numFmtId="168" fontId="8" fillId="3" borderId="7" xfId="0" applyNumberFormat="1" applyFont="1" applyFill="1" applyBorder="1" applyAlignment="1">
      <alignment vertical="center" wrapText="1"/>
    </xf>
    <xf numFmtId="169" fontId="8" fillId="0" borderId="7" xfId="1" applyNumberFormat="1" applyFont="1" applyFill="1" applyBorder="1" applyAlignment="1">
      <alignment horizontal="left" vertical="center" wrapText="1" indent="2"/>
    </xf>
    <xf numFmtId="169" fontId="8" fillId="0" borderId="7" xfId="1" applyNumberFormat="1" applyFont="1" applyFill="1" applyBorder="1" applyAlignment="1">
      <alignment horizontal="center" vertical="center" wrapText="1"/>
    </xf>
    <xf numFmtId="0" fontId="8" fillId="0" borderId="7" xfId="0" applyFont="1" applyFill="1" applyBorder="1" applyAlignment="1">
      <alignment horizontal="center" vertical="top" wrapText="1"/>
    </xf>
    <xf numFmtId="169" fontId="8" fillId="0" borderId="7" xfId="1" applyNumberFormat="1" applyFont="1" applyFill="1" applyBorder="1" applyAlignment="1">
      <alignment horizontal="left" vertical="center" wrapText="1" indent="4"/>
    </xf>
    <xf numFmtId="169" fontId="8" fillId="0" borderId="7" xfId="1" applyNumberFormat="1" applyFont="1" applyFill="1" applyBorder="1" applyAlignment="1">
      <alignment horizontal="left" vertical="center" wrapText="1"/>
    </xf>
    <xf numFmtId="169" fontId="8" fillId="7" borderId="7" xfId="1" applyNumberFormat="1" applyFont="1" applyFill="1" applyBorder="1" applyAlignment="1">
      <alignment horizontal="center" vertical="center" wrapText="1"/>
    </xf>
    <xf numFmtId="0" fontId="8" fillId="7" borderId="7" xfId="0" applyFont="1" applyFill="1" applyBorder="1" applyAlignment="1">
      <alignment horizontal="center" vertical="top" wrapText="1"/>
    </xf>
    <xf numFmtId="0" fontId="36" fillId="0" borderId="7" xfId="0" applyFont="1" applyFill="1" applyBorder="1" applyAlignment="1">
      <alignment horizontal="left" vertical="center" wrapText="1" indent="1"/>
    </xf>
    <xf numFmtId="0" fontId="55" fillId="0" borderId="7" xfId="0" applyFont="1" applyFill="1" applyBorder="1" applyAlignment="1">
      <alignment horizontal="center" vertical="top" wrapText="1"/>
    </xf>
    <xf numFmtId="0" fontId="36" fillId="7" borderId="7" xfId="0" applyFont="1" applyFill="1" applyBorder="1" applyAlignment="1">
      <alignment horizontal="center" vertical="center" wrapText="1"/>
    </xf>
    <xf numFmtId="0" fontId="60" fillId="3" borderId="7" xfId="0" applyFont="1" applyFill="1" applyBorder="1" applyAlignment="1">
      <alignment horizontal="left" vertical="center" wrapText="1" indent="1"/>
    </xf>
    <xf numFmtId="0" fontId="8" fillId="3" borderId="7" xfId="0" applyFont="1" applyFill="1" applyBorder="1" applyAlignment="1">
      <alignment horizontal="center" vertical="center" wrapText="1"/>
    </xf>
    <xf numFmtId="169" fontId="8" fillId="0" borderId="7" xfId="0" applyNumberFormat="1" applyFont="1" applyFill="1" applyBorder="1" applyAlignment="1">
      <alignment vertical="top" wrapText="1"/>
    </xf>
    <xf numFmtId="0" fontId="0" fillId="0" borderId="7" xfId="0" applyBorder="1"/>
    <xf numFmtId="0" fontId="0" fillId="0" borderId="7" xfId="0" applyBorder="1" applyAlignment="1">
      <alignment horizontal="center" vertical="center"/>
    </xf>
    <xf numFmtId="0" fontId="36" fillId="4" borderId="7" xfId="0" applyFont="1" applyFill="1" applyBorder="1" applyAlignment="1">
      <alignment vertical="top" wrapText="1"/>
    </xf>
    <xf numFmtId="3" fontId="8" fillId="3" borderId="7" xfId="0" applyNumberFormat="1" applyFont="1" applyFill="1" applyBorder="1" applyAlignment="1">
      <alignment vertical="center" wrapText="1"/>
    </xf>
    <xf numFmtId="9" fontId="8" fillId="0" borderId="7" xfId="4" applyFont="1" applyFill="1" applyBorder="1" applyAlignment="1">
      <alignment vertical="center" wrapText="1"/>
    </xf>
    <xf numFmtId="169" fontId="8" fillId="3" borderId="7" xfId="1" applyNumberFormat="1" applyFont="1" applyFill="1" applyBorder="1" applyAlignment="1" applyProtection="1">
      <alignment vertical="center" wrapText="1"/>
      <protection locked="0"/>
    </xf>
    <xf numFmtId="173" fontId="8" fillId="0" borderId="7" xfId="1" applyNumberFormat="1" applyFont="1" applyFill="1" applyBorder="1" applyAlignment="1">
      <alignment vertical="center" wrapText="1"/>
    </xf>
    <xf numFmtId="173" fontId="8" fillId="3" borderId="7" xfId="1" applyNumberFormat="1" applyFont="1" applyFill="1" applyBorder="1" applyAlignment="1">
      <alignment vertical="center" wrapText="1"/>
    </xf>
    <xf numFmtId="0" fontId="51" fillId="0" borderId="7" xfId="0" applyFont="1" applyBorder="1" applyAlignment="1">
      <alignment vertical="center"/>
    </xf>
    <xf numFmtId="9" fontId="8" fillId="3" borderId="7" xfId="4" applyFont="1" applyFill="1" applyBorder="1" applyAlignment="1">
      <alignment vertical="center" wrapText="1"/>
    </xf>
    <xf numFmtId="0" fontId="8" fillId="8" borderId="7" xfId="0" applyFont="1" applyFill="1" applyBorder="1" applyAlignment="1">
      <alignment horizontal="center" vertical="center" wrapText="1"/>
    </xf>
    <xf numFmtId="168" fontId="8" fillId="0" borderId="7" xfId="1" applyNumberFormat="1" applyFont="1" applyFill="1" applyBorder="1" applyAlignment="1">
      <alignment horizontal="center" vertical="center" wrapText="1"/>
    </xf>
    <xf numFmtId="169" fontId="8" fillId="0" borderId="7" xfId="0" applyNumberFormat="1" applyFont="1" applyFill="1" applyBorder="1" applyAlignment="1">
      <alignment horizontal="center" vertical="center" wrapText="1"/>
    </xf>
    <xf numFmtId="169" fontId="8" fillId="7" borderId="7" xfId="0" applyNumberFormat="1" applyFont="1" applyFill="1" applyBorder="1" applyAlignment="1">
      <alignment vertical="top" wrapText="1"/>
    </xf>
    <xf numFmtId="9" fontId="8" fillId="0" borderId="7" xfId="4" applyFont="1" applyFill="1" applyBorder="1" applyAlignment="1">
      <alignment vertical="top" wrapText="1"/>
    </xf>
    <xf numFmtId="168" fontId="8" fillId="0" borderId="7" xfId="0" applyNumberFormat="1" applyFont="1" applyFill="1" applyBorder="1" applyAlignment="1">
      <alignment vertical="top" wrapText="1"/>
    </xf>
    <xf numFmtId="0" fontId="36" fillId="7" borderId="7" xfId="0" applyFont="1" applyFill="1" applyBorder="1" applyAlignment="1">
      <alignment vertical="top" wrapText="1"/>
    </xf>
    <xf numFmtId="0" fontId="8" fillId="3" borderId="7" xfId="0" applyFont="1" applyFill="1" applyBorder="1" applyAlignment="1">
      <alignment vertical="top" wrapText="1"/>
    </xf>
    <xf numFmtId="0" fontId="8" fillId="0" borderId="7" xfId="0" applyFont="1" applyFill="1" applyBorder="1" applyAlignment="1">
      <alignment vertical="top" wrapText="1"/>
    </xf>
    <xf numFmtId="0" fontId="8" fillId="7" borderId="15" xfId="0" applyFont="1" applyFill="1" applyBorder="1" applyAlignment="1">
      <alignment vertical="center" wrapText="1"/>
    </xf>
    <xf numFmtId="0" fontId="8" fillId="3" borderId="5" xfId="0" applyFont="1" applyFill="1" applyBorder="1" applyAlignment="1">
      <alignment vertical="center" wrapText="1"/>
    </xf>
    <xf numFmtId="0" fontId="8" fillId="3" borderId="16" xfId="0" applyFont="1" applyFill="1" applyBorder="1" applyAlignment="1">
      <alignment vertical="center" wrapText="1"/>
    </xf>
    <xf numFmtId="0" fontId="55" fillId="3" borderId="7" xfId="0" applyFont="1" applyFill="1" applyBorder="1" applyAlignment="1">
      <alignment vertical="center" wrapText="1"/>
    </xf>
    <xf numFmtId="0" fontId="55" fillId="3" borderId="1" xfId="0" applyFont="1" applyFill="1" applyBorder="1" applyAlignment="1">
      <alignment vertical="center" wrapText="1"/>
    </xf>
    <xf numFmtId="169" fontId="55" fillId="3" borderId="7" xfId="1" applyNumberFormat="1" applyFont="1" applyFill="1" applyBorder="1" applyAlignment="1">
      <alignment vertical="center" wrapText="1"/>
    </xf>
    <xf numFmtId="169" fontId="55" fillId="3" borderId="7" xfId="1" applyNumberFormat="1" applyFont="1" applyFill="1" applyBorder="1" applyAlignment="1" applyProtection="1">
      <alignment vertical="center" wrapText="1"/>
    </xf>
    <xf numFmtId="0" fontId="55" fillId="3" borderId="7" xfId="0" applyFont="1" applyFill="1" applyBorder="1" applyAlignment="1">
      <alignment horizontal="center" vertical="top" wrapText="1"/>
    </xf>
    <xf numFmtId="0" fontId="3" fillId="3" borderId="7" xfId="3" applyFill="1" applyBorder="1" applyAlignment="1" applyProtection="1">
      <alignment vertical="center" wrapText="1"/>
    </xf>
    <xf numFmtId="0" fontId="37" fillId="6" borderId="4" xfId="0" applyFont="1" applyFill="1" applyBorder="1" applyAlignment="1">
      <alignment vertical="top" wrapText="1"/>
    </xf>
    <xf numFmtId="0" fontId="36" fillId="5" borderId="7" xfId="0" applyFont="1" applyFill="1" applyBorder="1" applyAlignment="1">
      <alignment horizontal="right" vertical="top" wrapText="1"/>
    </xf>
    <xf numFmtId="0" fontId="54" fillId="3" borderId="7" xfId="0" applyFont="1" applyFill="1" applyBorder="1" applyAlignment="1">
      <alignment vertical="center" wrapText="1"/>
    </xf>
    <xf numFmtId="169" fontId="55" fillId="3" borderId="7" xfId="0" applyNumberFormat="1" applyFont="1" applyFill="1" applyBorder="1" applyAlignment="1">
      <alignment vertical="center" wrapText="1"/>
    </xf>
    <xf numFmtId="49" fontId="37" fillId="3" borderId="7" xfId="0" applyNumberFormat="1" applyFont="1" applyFill="1" applyBorder="1" applyAlignment="1">
      <alignment vertical="center" wrapText="1"/>
    </xf>
    <xf numFmtId="0" fontId="57" fillId="3" borderId="7" xfId="0" applyFont="1" applyFill="1" applyBorder="1" applyAlignment="1">
      <alignment vertical="center" wrapText="1"/>
    </xf>
    <xf numFmtId="0" fontId="8" fillId="2" borderId="7" xfId="0" applyFont="1" applyFill="1" applyBorder="1" applyAlignment="1">
      <alignment vertical="top" wrapText="1"/>
    </xf>
    <xf numFmtId="0" fontId="21" fillId="3" borderId="37" xfId="0" applyFont="1" applyFill="1" applyBorder="1" applyAlignment="1">
      <alignment horizontal="center" textRotation="90" wrapText="1"/>
    </xf>
    <xf numFmtId="0" fontId="21" fillId="3" borderId="44" xfId="0" applyFont="1" applyFill="1" applyBorder="1" applyAlignment="1">
      <alignment horizontal="center" textRotation="90" wrapText="1"/>
    </xf>
    <xf numFmtId="0" fontId="21" fillId="5" borderId="26" xfId="0" applyFont="1" applyFill="1" applyBorder="1" applyAlignment="1">
      <alignment horizontal="center" vertical="center" wrapText="1"/>
    </xf>
    <xf numFmtId="0" fontId="2" fillId="0" borderId="27" xfId="0" applyFont="1" applyBorder="1" applyAlignment="1">
      <alignment horizontal="center" vertical="center" wrapText="1"/>
    </xf>
    <xf numFmtId="0" fontId="1" fillId="3" borderId="38" xfId="0" applyFont="1" applyFill="1" applyBorder="1" applyAlignment="1">
      <alignment horizontal="center" textRotation="90" wrapText="1"/>
    </xf>
    <xf numFmtId="0" fontId="2" fillId="0" borderId="46" xfId="0" applyFont="1" applyBorder="1" applyAlignment="1">
      <alignment horizontal="center" textRotation="90" wrapText="1"/>
    </xf>
    <xf numFmtId="0" fontId="1" fillId="3" borderId="37" xfId="0" applyFont="1" applyFill="1" applyBorder="1" applyAlignment="1">
      <alignment textRotation="90"/>
    </xf>
    <xf numFmtId="0" fontId="24" fillId="3" borderId="44" xfId="0" applyFont="1" applyFill="1" applyBorder="1" applyAlignment="1"/>
    <xf numFmtId="0" fontId="23" fillId="3" borderId="32" xfId="0" applyFont="1" applyFill="1" applyBorder="1" applyAlignment="1">
      <alignment horizontal="center" wrapText="1"/>
    </xf>
    <xf numFmtId="0" fontId="24" fillId="0" borderId="4" xfId="0" applyFont="1" applyBorder="1" applyAlignment="1">
      <alignment wrapText="1"/>
    </xf>
    <xf numFmtId="0" fontId="24" fillId="0" borderId="55" xfId="0" applyFont="1" applyBorder="1" applyAlignment="1">
      <alignment wrapText="1"/>
    </xf>
    <xf numFmtId="0" fontId="21" fillId="3" borderId="30" xfId="0" applyFont="1" applyFill="1" applyBorder="1" applyAlignment="1">
      <alignment horizontal="center" wrapText="1"/>
    </xf>
    <xf numFmtId="0" fontId="2" fillId="0" borderId="40" xfId="0" applyFont="1" applyBorder="1" applyAlignment="1">
      <alignment horizontal="center" wrapText="1"/>
    </xf>
    <xf numFmtId="0" fontId="2" fillId="0" borderId="54" xfId="0" applyFont="1" applyBorder="1" applyAlignment="1">
      <alignment horizontal="center" wrapText="1"/>
    </xf>
    <xf numFmtId="0" fontId="21" fillId="3" borderId="31" xfId="0" applyFont="1" applyFill="1" applyBorder="1" applyAlignment="1">
      <alignment horizontal="center" wrapText="1"/>
    </xf>
    <xf numFmtId="0" fontId="2" fillId="0" borderId="3" xfId="0" applyFont="1" applyBorder="1" applyAlignment="1">
      <alignment horizontal="center" wrapText="1"/>
    </xf>
    <xf numFmtId="0" fontId="2" fillId="0" borderId="57" xfId="0" applyFont="1" applyBorder="1" applyAlignment="1">
      <alignment horizontal="center" wrapText="1"/>
    </xf>
    <xf numFmtId="0" fontId="23" fillId="3" borderId="31" xfId="0" applyFont="1" applyFill="1" applyBorder="1" applyAlignment="1">
      <alignment horizontal="center" wrapText="1"/>
    </xf>
    <xf numFmtId="0" fontId="24" fillId="3" borderId="3" xfId="0" applyFont="1" applyFill="1" applyBorder="1" applyAlignment="1">
      <alignment horizontal="center" wrapText="1"/>
    </xf>
    <xf numFmtId="0" fontId="24" fillId="3" borderId="57" xfId="0" applyFont="1" applyFill="1" applyBorder="1" applyAlignment="1">
      <alignment horizontal="center" wrapText="1"/>
    </xf>
    <xf numFmtId="0" fontId="23" fillId="0" borderId="31" xfId="0" applyFont="1" applyFill="1" applyBorder="1" applyAlignment="1">
      <alignment horizontal="center" wrapText="1"/>
    </xf>
    <xf numFmtId="0" fontId="24" fillId="0" borderId="3" xfId="0" applyFont="1" applyFill="1" applyBorder="1" applyAlignment="1">
      <alignment horizontal="center" wrapText="1"/>
    </xf>
    <xf numFmtId="0" fontId="24" fillId="0" borderId="57" xfId="0" applyFont="1" applyFill="1" applyBorder="1" applyAlignment="1">
      <alignment horizontal="center" wrapText="1"/>
    </xf>
    <xf numFmtId="0" fontId="21" fillId="0" borderId="29" xfId="0" applyFont="1" applyFill="1" applyBorder="1" applyAlignment="1">
      <alignment horizontal="center" wrapText="1"/>
    </xf>
    <xf numFmtId="0" fontId="24" fillId="0" borderId="39" xfId="0" applyFont="1" applyBorder="1" applyAlignment="1">
      <alignment horizontal="center" wrapText="1"/>
    </xf>
    <xf numFmtId="0" fontId="2" fillId="0" borderId="60" xfId="0" applyFont="1" applyBorder="1" applyAlignment="1">
      <alignment horizontal="center" wrapText="1"/>
    </xf>
    <xf numFmtId="0" fontId="14" fillId="0" borderId="86" xfId="0" applyNumberFormat="1" applyFont="1" applyFill="1" applyBorder="1" applyAlignment="1">
      <alignment horizontal="center" vertical="center" wrapText="1"/>
    </xf>
    <xf numFmtId="0" fontId="7" fillId="0" borderId="59" xfId="0" applyFont="1" applyFill="1" applyBorder="1"/>
    <xf numFmtId="0" fontId="14" fillId="0" borderId="26"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8" fillId="3" borderId="23" xfId="0" applyFont="1" applyFill="1" applyBorder="1" applyAlignment="1">
      <alignment horizontal="center"/>
    </xf>
    <xf numFmtId="0" fontId="7" fillId="0" borderId="24" xfId="0" applyFont="1" applyBorder="1" applyAlignment="1"/>
    <xf numFmtId="0" fontId="7" fillId="0" borderId="25" xfId="0" applyFont="1" applyBorder="1" applyAlignment="1"/>
    <xf numFmtId="0" fontId="23" fillId="3" borderId="30" xfId="0" applyFont="1" applyFill="1" applyBorder="1" applyAlignment="1">
      <alignment horizontal="center" wrapText="1"/>
    </xf>
    <xf numFmtId="0" fontId="23" fillId="3" borderId="40" xfId="0" applyFont="1" applyFill="1" applyBorder="1" applyAlignment="1">
      <alignment horizontal="center" wrapText="1"/>
    </xf>
    <xf numFmtId="0" fontId="23" fillId="3" borderId="92" xfId="0" applyFont="1" applyFill="1" applyBorder="1" applyAlignment="1">
      <alignment horizontal="center" wrapText="1"/>
    </xf>
    <xf numFmtId="0" fontId="23" fillId="5" borderId="88" xfId="0" applyFont="1" applyFill="1" applyBorder="1" applyAlignment="1">
      <alignment horizontal="center" vertical="center" wrapText="1"/>
    </xf>
    <xf numFmtId="0" fontId="24" fillId="0" borderId="20" xfId="0" applyFont="1" applyBorder="1" applyAlignment="1">
      <alignment vertical="center" wrapText="1"/>
    </xf>
    <xf numFmtId="0" fontId="24" fillId="0" borderId="21" xfId="0" applyFont="1" applyBorder="1" applyAlignment="1">
      <alignment vertical="center" wrapText="1"/>
    </xf>
    <xf numFmtId="0" fontId="24" fillId="0" borderId="20"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3" xfId="0" applyFont="1" applyBorder="1" applyAlignment="1">
      <alignment horizontal="center" wrapText="1"/>
    </xf>
    <xf numFmtId="0" fontId="24" fillId="0" borderId="57" xfId="0" applyFont="1" applyBorder="1" applyAlignment="1">
      <alignment horizontal="center" wrapText="1"/>
    </xf>
    <xf numFmtId="0" fontId="23" fillId="0" borderId="11" xfId="0" applyFont="1" applyBorder="1" applyAlignment="1">
      <alignment horizontal="center" wrapText="1"/>
    </xf>
    <xf numFmtId="0" fontId="24" fillId="0" borderId="12" xfId="0" applyFont="1" applyBorder="1" applyAlignment="1">
      <alignment horizontal="center" wrapText="1"/>
    </xf>
    <xf numFmtId="170" fontId="23" fillId="0" borderId="34" xfId="0" applyNumberFormat="1" applyFont="1" applyFill="1" applyBorder="1" applyAlignment="1">
      <alignment horizontal="center" wrapText="1"/>
    </xf>
    <xf numFmtId="0" fontId="24" fillId="0" borderId="42" xfId="0" applyFont="1" applyBorder="1" applyAlignment="1">
      <alignment wrapText="1"/>
    </xf>
    <xf numFmtId="0" fontId="24" fillId="0" borderId="62" xfId="0" applyFont="1" applyBorder="1" applyAlignment="1">
      <alignment wrapText="1"/>
    </xf>
    <xf numFmtId="0" fontId="23" fillId="0" borderId="33" xfId="0" applyFont="1" applyFill="1" applyBorder="1" applyAlignment="1">
      <alignment horizontal="center" wrapText="1"/>
    </xf>
    <xf numFmtId="0" fontId="24" fillId="0" borderId="41" xfId="0" applyFont="1" applyBorder="1" applyAlignment="1"/>
    <xf numFmtId="0" fontId="24" fillId="0" borderId="61" xfId="0" applyFont="1" applyBorder="1" applyAlignment="1"/>
    <xf numFmtId="0" fontId="23" fillId="0" borderId="34" xfId="0" applyFont="1" applyFill="1" applyBorder="1" applyAlignment="1">
      <alignment horizontal="center" wrapText="1"/>
    </xf>
    <xf numFmtId="0" fontId="24" fillId="0" borderId="42" xfId="0" applyFont="1" applyBorder="1" applyAlignment="1"/>
    <xf numFmtId="0" fontId="24" fillId="0" borderId="62" xfId="0" applyFont="1" applyBorder="1" applyAlignment="1"/>
    <xf numFmtId="170" fontId="23" fillId="3" borderId="32" xfId="0" applyNumberFormat="1" applyFont="1" applyFill="1" applyBorder="1" applyAlignment="1">
      <alignment horizontal="center" wrapText="1"/>
    </xf>
    <xf numFmtId="0" fontId="24" fillId="0" borderId="4" xfId="0" applyFont="1" applyBorder="1" applyAlignment="1"/>
    <xf numFmtId="0" fontId="24" fillId="0" borderId="55" xfId="0" applyFont="1" applyBorder="1" applyAlignment="1"/>
    <xf numFmtId="169" fontId="23" fillId="3" borderId="32" xfId="1" applyNumberFormat="1" applyFont="1" applyFill="1" applyBorder="1" applyAlignment="1">
      <alignment horizontal="center" wrapText="1"/>
    </xf>
    <xf numFmtId="0" fontId="24" fillId="0" borderId="4" xfId="0" applyFont="1" applyBorder="1" applyAlignment="1">
      <alignment horizontal="center" wrapText="1"/>
    </xf>
    <xf numFmtId="0" fontId="24" fillId="0" borderId="55" xfId="0" applyFont="1" applyBorder="1" applyAlignment="1">
      <alignment horizontal="center" wrapText="1"/>
    </xf>
    <xf numFmtId="0" fontId="45" fillId="5" borderId="0" xfId="0" applyFont="1" applyFill="1" applyAlignment="1">
      <alignment wrapText="1"/>
    </xf>
    <xf numFmtId="0" fontId="17" fillId="5" borderId="0" xfId="0" applyFont="1" applyFill="1" applyAlignment="1">
      <alignment wrapText="1"/>
    </xf>
    <xf numFmtId="0" fontId="12" fillId="0" borderId="0" xfId="0" applyFont="1" applyBorder="1" applyAlignment="1">
      <alignment wrapText="1"/>
    </xf>
    <xf numFmtId="0" fontId="22" fillId="0" borderId="0" xfId="0" applyFont="1" applyBorder="1" applyAlignment="1">
      <alignment wrapText="1"/>
    </xf>
    <xf numFmtId="0" fontId="1" fillId="3" borderId="36" xfId="0" applyFont="1" applyFill="1" applyBorder="1" applyAlignment="1">
      <alignment textRotation="90"/>
    </xf>
    <xf numFmtId="0" fontId="2" fillId="3" borderId="43" xfId="0" applyFont="1" applyFill="1" applyBorder="1" applyAlignment="1"/>
    <xf numFmtId="0" fontId="21" fillId="3" borderId="32" xfId="0" applyFont="1" applyFill="1" applyBorder="1" applyAlignment="1">
      <alignment horizontal="center" textRotation="90" wrapText="1"/>
    </xf>
    <xf numFmtId="0" fontId="2" fillId="0" borderId="45" xfId="0" applyFont="1" applyBorder="1" applyAlignment="1">
      <alignment horizontal="center" textRotation="90" wrapText="1"/>
    </xf>
    <xf numFmtId="0" fontId="14" fillId="3" borderId="23" xfId="0" applyFont="1" applyFill="1" applyBorder="1" applyAlignment="1">
      <alignment horizontal="center"/>
    </xf>
    <xf numFmtId="0" fontId="48" fillId="0" borderId="0" xfId="0" applyFont="1" applyAlignment="1">
      <alignment wrapText="1"/>
    </xf>
    <xf numFmtId="0" fontId="7" fillId="0" borderId="0" xfId="0" applyFont="1" applyAlignment="1">
      <alignment wrapText="1"/>
    </xf>
    <xf numFmtId="0" fontId="2" fillId="0" borderId="39" xfId="0" applyFont="1" applyBorder="1" applyAlignment="1">
      <alignment horizontal="center" wrapText="1"/>
    </xf>
    <xf numFmtId="0" fontId="2" fillId="0" borderId="28" xfId="0" applyFont="1" applyBorder="1" applyAlignment="1">
      <alignment horizontal="center" vertical="center" wrapText="1"/>
    </xf>
    <xf numFmtId="0" fontId="14" fillId="5" borderId="26" xfId="0" applyFont="1" applyFill="1" applyBorder="1" applyAlignment="1">
      <alignment horizontal="center"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49" fontId="21" fillId="3" borderId="32" xfId="0" applyNumberFormat="1" applyFont="1" applyFill="1" applyBorder="1" applyAlignment="1">
      <alignment horizontal="center" textRotation="90" wrapText="1"/>
    </xf>
    <xf numFmtId="49" fontId="21" fillId="3" borderId="45" xfId="0" applyNumberFormat="1" applyFont="1" applyFill="1" applyBorder="1" applyAlignment="1">
      <alignment horizontal="center" textRotation="90" wrapText="1"/>
    </xf>
    <xf numFmtId="0" fontId="7" fillId="0" borderId="27" xfId="0" applyFont="1" applyFill="1" applyBorder="1"/>
    <xf numFmtId="0" fontId="24" fillId="3" borderId="43" xfId="0" applyFont="1" applyFill="1" applyBorder="1" applyAlignment="1"/>
    <xf numFmtId="0" fontId="1" fillId="3" borderId="87" xfId="0" applyFont="1" applyFill="1" applyBorder="1" applyAlignment="1">
      <alignment textRotation="90"/>
    </xf>
    <xf numFmtId="0" fontId="24" fillId="3" borderId="89" xfId="0" applyFont="1" applyFill="1" applyBorder="1" applyAlignment="1"/>
    <xf numFmtId="0" fontId="21" fillId="0" borderId="81" xfId="0" applyFont="1" applyBorder="1" applyAlignment="1">
      <alignment horizontal="right" vertical="center" wrapText="1"/>
    </xf>
    <xf numFmtId="0" fontId="21" fillId="0" borderId="82" xfId="0" applyFont="1" applyBorder="1" applyAlignment="1">
      <alignment horizontal="right" vertical="center" wrapText="1"/>
    </xf>
    <xf numFmtId="0" fontId="21" fillId="0" borderId="83" xfId="0" applyFont="1" applyBorder="1" applyAlignment="1">
      <alignment horizontal="right" vertical="center" wrapText="1"/>
    </xf>
    <xf numFmtId="0" fontId="1" fillId="0" borderId="0" xfId="0" applyFont="1" applyBorder="1" applyAlignment="1">
      <alignment horizontal="center"/>
    </xf>
    <xf numFmtId="0" fontId="2" fillId="0" borderId="0" xfId="0" applyFont="1" applyBorder="1" applyAlignment="1"/>
    <xf numFmtId="0" fontId="28" fillId="5" borderId="26" xfId="0" applyFont="1" applyFill="1" applyBorder="1" applyAlignment="1">
      <alignment horizontal="center" wrapText="1"/>
    </xf>
    <xf numFmtId="0" fontId="21" fillId="3" borderId="29" xfId="0" applyFont="1" applyFill="1" applyBorder="1" applyAlignment="1">
      <alignment horizontal="center" wrapText="1"/>
    </xf>
    <xf numFmtId="0" fontId="24" fillId="3" borderId="39" xfId="0" applyFont="1" applyFill="1" applyBorder="1" applyAlignment="1">
      <alignment horizontal="center" wrapText="1"/>
    </xf>
    <xf numFmtId="0" fontId="2" fillId="3" borderId="60" xfId="0" applyFont="1" applyFill="1" applyBorder="1" applyAlignment="1">
      <alignment horizont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4" Type="http://schemas.openxmlformats.org/officeDocument/2006/relationships/calcChain" Target="calcChain.xml"/><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8" Type="http://schemas.openxmlformats.org/officeDocument/2006/relationships/worksheet" Target="worksheets/sheet8.xml"/><Relationship Id="rId13" Type="http://schemas.openxmlformats.org/officeDocument/2006/relationships/sharedStrings" Target="sharedStrings.xml"/><Relationship Id="rId10" Type="http://schemas.openxmlformats.org/officeDocument/2006/relationships/externalLink" Target="externalLinks/externalLink2.xml"/><Relationship Id="rId5" Type="http://schemas.openxmlformats.org/officeDocument/2006/relationships/worksheet" Target="worksheets/sheet5.xml"/><Relationship Id="rId12" Type="http://schemas.openxmlformats.org/officeDocument/2006/relationships/styles" Target="styles.xml"/><Relationship Id="rId2" Type="http://schemas.openxmlformats.org/officeDocument/2006/relationships/worksheet" Target="worksheets/sheet2.xml"/><Relationship Id="rId9" Type="http://schemas.openxmlformats.org/officeDocument/2006/relationships/externalLink" Target="externalLinks/externalLink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sz="225" b="0" i="0" u="none" strike="noStrike" baseline="0">
                <a:solidFill>
                  <a:srgbClr val="000000"/>
                </a:solidFill>
                <a:latin typeface="Verdana"/>
                <a:ea typeface="Verdana"/>
                <a:cs typeface="Verdana"/>
              </a:defRPr>
            </a:pPr>
            <a:r>
              <a:rPr lang="en-US"/>
              <a:t>Project Costs ($/ft2)</a:t>
            </a:r>
          </a:p>
        </c:rich>
      </c:tx>
      <c:spPr>
        <a:noFill/>
        <a:ln w="25400">
          <a:noFill/>
        </a:ln>
      </c:spPr>
    </c:title>
    <c:plotArea>
      <c:layout/>
      <c:stockChart>
        <c:ser>
          <c:idx val="0"/>
          <c:order val="0"/>
          <c:tx>
            <c:v>25%</c:v>
          </c:tx>
          <c:spPr>
            <a:ln w="28575">
              <a:noFill/>
            </a:ln>
          </c:spPr>
          <c:marker>
            <c:symbol val="none"/>
          </c:marker>
          <c:cat>
            <c:strRef>
              <c:f>'[2]MAIN DATA SHEET'!$B$713:$B$714</c:f>
              <c:strCache>
                <c:ptCount val="2"/>
                <c:pt idx="0">
                  <c:v>_x000d_Meta-analysis</c:v>
                </c:pt>
                <c:pt idx="1">
                  <c:v>_x0004_MBCx</c:v>
                </c:pt>
              </c:strCache>
            </c:strRef>
          </c:cat>
          <c:val>
            <c:numRef>
              <c:f>'[2]MAIN DATA SHEET'!$D$713:$D$714</c:f>
              <c:numCache>
                <c:formatCode>General</c:formatCode>
                <c:ptCount val="2"/>
                <c:pt idx="0">
                  <c:v>0.25519345534346</c:v>
                </c:pt>
                <c:pt idx="1">
                  <c:v>0.92195786661683</c:v>
                </c:pt>
              </c:numCache>
            </c:numRef>
          </c:val>
        </c:ser>
        <c:ser>
          <c:idx val="1"/>
          <c:order val="1"/>
          <c:tx>
            <c:v>min</c:v>
          </c:tx>
          <c:spPr>
            <a:ln w="28575">
              <a:noFill/>
            </a:ln>
          </c:spPr>
          <c:marker>
            <c:symbol val="none"/>
          </c:marker>
          <c:cat>
            <c:strRef>
              <c:f>'[2]MAIN DATA SHEET'!$B$713:$B$714</c:f>
              <c:strCache>
                <c:ptCount val="2"/>
                <c:pt idx="0">
                  <c:v>_x000d_Meta-analysis</c:v>
                </c:pt>
                <c:pt idx="1">
                  <c:v>_x0004_MBCx</c:v>
                </c:pt>
              </c:strCache>
            </c:strRef>
          </c:cat>
          <c:val>
            <c:numRef>
              <c:f>'[2]MAIN DATA SHEET'!$E$713:$E$714</c:f>
              <c:numCache>
                <c:formatCode>General</c:formatCode>
                <c:ptCount val="2"/>
                <c:pt idx="0">
                  <c:v>0.049927536231884</c:v>
                </c:pt>
                <c:pt idx="1">
                  <c:v>0.61831614039726</c:v>
                </c:pt>
              </c:numCache>
            </c:numRef>
          </c:val>
        </c:ser>
        <c:ser>
          <c:idx val="2"/>
          <c:order val="2"/>
          <c:tx>
            <c:v>max</c:v>
          </c:tx>
          <c:spPr>
            <a:ln w="28575">
              <a:noFill/>
            </a:ln>
          </c:spPr>
          <c:marker>
            <c:symbol val="none"/>
          </c:marker>
          <c:cat>
            <c:strRef>
              <c:f>'[2]MAIN DATA SHEET'!$B$713:$B$714</c:f>
              <c:strCache>
                <c:ptCount val="2"/>
                <c:pt idx="0">
                  <c:v>_x000d_Meta-analysis</c:v>
                </c:pt>
                <c:pt idx="1">
                  <c:v>_x0004_MBCx</c:v>
                </c:pt>
              </c:strCache>
            </c:strRef>
          </c:cat>
          <c:val>
            <c:numRef>
              <c:f>'[2]MAIN DATA SHEET'!$F$713:$F$714</c:f>
              <c:numCache>
                <c:formatCode>General</c:formatCode>
                <c:ptCount val="2"/>
                <c:pt idx="0">
                  <c:v>0.580521354564417</c:v>
                </c:pt>
                <c:pt idx="1">
                  <c:v>1.616974752376111</c:v>
                </c:pt>
              </c:numCache>
            </c:numRef>
          </c:val>
        </c:ser>
        <c:ser>
          <c:idx val="3"/>
          <c:order val="3"/>
          <c:tx>
            <c:v>75</c:v>
          </c:tx>
          <c:spPr>
            <a:ln w="28575">
              <a:noFill/>
            </a:ln>
          </c:spPr>
          <c:marker>
            <c:symbol val="none"/>
          </c:marker>
          <c:cat>
            <c:strRef>
              <c:f>'[2]MAIN DATA SHEET'!$B$713:$B$714</c:f>
              <c:strCache>
                <c:ptCount val="2"/>
                <c:pt idx="0">
                  <c:v>_x000d_Meta-analysis</c:v>
                </c:pt>
                <c:pt idx="1">
                  <c:v>_x0004_MBCx</c:v>
                </c:pt>
              </c:strCache>
            </c:strRef>
          </c:cat>
          <c:val>
            <c:numRef>
              <c:f>'[2]MAIN DATA SHEET'!$G$713:$G$714</c:f>
              <c:numCache>
                <c:formatCode>General</c:formatCode>
                <c:ptCount val="2"/>
                <c:pt idx="0">
                  <c:v>0.577641784353284</c:v>
                </c:pt>
                <c:pt idx="1">
                  <c:v>1.357348471229087</c:v>
                </c:pt>
              </c:numCache>
            </c:numRef>
          </c:val>
        </c:ser>
        <c:hiLowLines>
          <c:spPr>
            <a:ln w="25400">
              <a:solidFill>
                <a:srgbClr val="000000"/>
              </a:solidFill>
              <a:prstDash val="solid"/>
            </a:ln>
          </c:spPr>
        </c:hiLowLines>
        <c:upDownBars>
          <c:gapWidth val="150"/>
          <c:upBars>
            <c:spPr>
              <a:solidFill>
                <a:srgbClr val="000000"/>
              </a:solidFill>
              <a:ln w="3175">
                <a:solidFill>
                  <a:srgbClr val="000000"/>
                </a:solidFill>
                <a:prstDash val="solid"/>
              </a:ln>
            </c:spPr>
          </c:upBars>
          <c:downBars>
            <c:spPr>
              <a:solidFill>
                <a:srgbClr val="000000"/>
              </a:solidFill>
              <a:ln w="3175">
                <a:solidFill>
                  <a:srgbClr val="000000"/>
                </a:solidFill>
                <a:prstDash val="solid"/>
              </a:ln>
            </c:spPr>
          </c:downBars>
        </c:upDownBars>
        <c:axId val="538598520"/>
        <c:axId val="538602056"/>
      </c:stockChart>
      <c:catAx>
        <c:axId val="53859852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200" b="0" i="0" u="none" strike="noStrike" baseline="0">
                <a:solidFill>
                  <a:srgbClr val="000000"/>
                </a:solidFill>
                <a:latin typeface="Verdana"/>
                <a:ea typeface="Verdana"/>
                <a:cs typeface="Verdana"/>
              </a:defRPr>
            </a:pPr>
            <a:endParaRPr lang="en-US"/>
          </a:p>
        </c:txPr>
        <c:crossAx val="538602056"/>
        <c:crosses val="autoZero"/>
        <c:auto val="1"/>
        <c:lblAlgn val="ctr"/>
        <c:lblOffset val="100"/>
        <c:tickLblSkip val="1"/>
        <c:tickMarkSkip val="1"/>
      </c:catAx>
      <c:valAx>
        <c:axId val="538602056"/>
        <c:scaling>
          <c:orientation val="minMax"/>
        </c:scaling>
        <c:axPos val="l"/>
        <c:numFmt formatCode="General" sourceLinked="1"/>
        <c:majorTickMark val="cross"/>
        <c:tickLblPos val="nextTo"/>
        <c:spPr>
          <a:ln w="3175">
            <a:solidFill>
              <a:srgbClr val="000000"/>
            </a:solidFill>
            <a:prstDash val="solid"/>
          </a:ln>
        </c:spPr>
        <c:txPr>
          <a:bodyPr rot="0" vert="horz"/>
          <a:lstStyle/>
          <a:p>
            <a:pPr>
              <a:defRPr sz="200" b="0" i="0" u="none" strike="noStrike" baseline="0">
                <a:solidFill>
                  <a:srgbClr val="000000"/>
                </a:solidFill>
                <a:latin typeface="Verdana"/>
                <a:ea typeface="Verdana"/>
                <a:cs typeface="Verdana"/>
              </a:defRPr>
            </a:pPr>
            <a:endParaRPr lang="en-US"/>
          </a:p>
        </c:txPr>
        <c:crossAx val="538598520"/>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200" b="0" i="0" u="none" strike="noStrike" baseline="0">
          <a:solidFill>
            <a:srgbClr val="000000"/>
          </a:solidFill>
          <a:latin typeface="Verdana"/>
          <a:ea typeface="Verdana"/>
          <a:cs typeface="Verdana"/>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df"/></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df"/></Relationships>
</file>

<file path=xl/drawings/drawing1.xml><?xml version="1.0" encoding="utf-8"?>
<xdr:wsDr xmlns:xdr="http://schemas.openxmlformats.org/drawingml/2006/spreadsheetDrawing" xmlns:a="http://schemas.openxmlformats.org/drawingml/2006/main">
  <xdr:twoCellAnchor>
    <xdr:from>
      <xdr:col>0</xdr:col>
      <xdr:colOff>3327400</xdr:colOff>
      <xdr:row>479</xdr:row>
      <xdr:rowOff>50800</xdr:rowOff>
    </xdr:from>
    <xdr:to>
      <xdr:col>1</xdr:col>
      <xdr:colOff>596900</xdr:colOff>
      <xdr:row>479</xdr:row>
      <xdr:rowOff>50800</xdr:rowOff>
    </xdr:to>
    <xdr:sp macro="" textlink="">
      <xdr:nvSpPr>
        <xdr:cNvPr id="2" name="Line -973"/>
        <xdr:cNvSpPr>
          <a:spLocks noChangeShapeType="1"/>
        </xdr:cNvSpPr>
      </xdr:nvSpPr>
      <xdr:spPr bwMode="auto">
        <a:xfrm>
          <a:off x="4445000" y="191846200"/>
          <a:ext cx="596900" cy="0"/>
        </a:xfrm>
        <a:prstGeom prst="line">
          <a:avLst/>
        </a:prstGeom>
        <a:noFill/>
        <a:ln w="9525">
          <a:solidFill>
            <a:srgbClr val="FFFFFF"/>
          </a:solidFill>
          <a:round/>
          <a:headEnd/>
          <a:tailEnd/>
        </a:ln>
      </xdr:spPr>
      <xdr:txBody>
        <a:bodyPr vertOverflow="clip" wrap="square" lIns="18288" tIns="0" rIns="0" bIns="0" rtlCol="0" anchor="ctr" upright="1"/>
        <a:lstStyle/>
        <a:p>
          <a:pPr algn="ctr"/>
          <a:endParaRPr lang="en-US"/>
        </a:p>
      </xdr:txBody>
    </xdr:sp>
    <xdr:clientData/>
  </xdr:twoCellAnchor>
  <xdr:twoCellAnchor>
    <xdr:from>
      <xdr:col>1</xdr:col>
      <xdr:colOff>927100</xdr:colOff>
      <xdr:row>477</xdr:row>
      <xdr:rowOff>127000</xdr:rowOff>
    </xdr:from>
    <xdr:to>
      <xdr:col>2</xdr:col>
      <xdr:colOff>482600</xdr:colOff>
      <xdr:row>477</xdr:row>
      <xdr:rowOff>127000</xdr:rowOff>
    </xdr:to>
    <xdr:sp macro="" textlink="">
      <xdr:nvSpPr>
        <xdr:cNvPr id="3" name="Line -972"/>
        <xdr:cNvSpPr>
          <a:spLocks noChangeShapeType="1"/>
        </xdr:cNvSpPr>
      </xdr:nvSpPr>
      <xdr:spPr bwMode="auto">
        <a:xfrm>
          <a:off x="5372100" y="191617600"/>
          <a:ext cx="660400" cy="0"/>
        </a:xfrm>
        <a:prstGeom prst="line">
          <a:avLst/>
        </a:prstGeom>
        <a:noFill/>
        <a:ln w="9525">
          <a:solidFill>
            <a:srgbClr val="FFFFFF"/>
          </a:solidFill>
          <a:round/>
          <a:headEnd/>
          <a:tailEnd/>
        </a:ln>
      </xdr:spPr>
      <xdr:txBody>
        <a:bodyPr vertOverflow="clip" wrap="square" lIns="18288" tIns="0" rIns="0" bIns="0" rtlCol="0" anchor="ctr" upright="1"/>
        <a:lstStyle/>
        <a:p>
          <a:pPr algn="ctr"/>
          <a:endParaRPr lang="en-US"/>
        </a:p>
      </xdr:txBody>
    </xdr:sp>
    <xdr:clientData/>
  </xdr:twoCellAnchor>
  <xdr:twoCellAnchor>
    <xdr:from>
      <xdr:col>0</xdr:col>
      <xdr:colOff>0</xdr:colOff>
      <xdr:row>489</xdr:row>
      <xdr:rowOff>0</xdr:rowOff>
    </xdr:from>
    <xdr:to>
      <xdr:col>0</xdr:col>
      <xdr:colOff>2120900</xdr:colOff>
      <xdr:row>489</xdr:row>
      <xdr:rowOff>0</xdr:rowOff>
    </xdr:to>
    <xdr:graphicFrame macro="">
      <xdr:nvGraphicFramePr>
        <xdr:cNvPr id="4" name="Chart 4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480</xdr:row>
      <xdr:rowOff>76200</xdr:rowOff>
    </xdr:from>
    <xdr:to>
      <xdr:col>0</xdr:col>
      <xdr:colOff>1181100</xdr:colOff>
      <xdr:row>480</xdr:row>
      <xdr:rowOff>76200</xdr:rowOff>
    </xdr:to>
    <xdr:sp macro="" textlink="">
      <xdr:nvSpPr>
        <xdr:cNvPr id="5" name="Line -1006"/>
        <xdr:cNvSpPr>
          <a:spLocks noChangeShapeType="1"/>
        </xdr:cNvSpPr>
      </xdr:nvSpPr>
      <xdr:spPr bwMode="auto">
        <a:xfrm>
          <a:off x="825500" y="192024000"/>
          <a:ext cx="2235200" cy="0"/>
        </a:xfrm>
        <a:prstGeom prst="line">
          <a:avLst/>
        </a:prstGeom>
        <a:noFill/>
        <a:ln w="9525">
          <a:solidFill>
            <a:srgbClr val="FFFFFF"/>
          </a:solidFill>
          <a:round/>
          <a:headEnd/>
          <a:tailEnd/>
        </a:ln>
      </xdr:spPr>
      <xdr:txBody>
        <a:bodyPr vertOverflow="clip" wrap="square" lIns="18288" tIns="0" rIns="0" bIns="0" rtlCol="0" anchor="ctr" upright="1"/>
        <a:lstStyle/>
        <a:p>
          <a:pPr algn="ctr"/>
          <a:endParaRPr lang="en-US"/>
        </a:p>
      </xdr:txBody>
    </xdr:sp>
    <xdr:clientData/>
  </xdr:twoCellAnchor>
  <xdr:twoCellAnchor>
    <xdr:from>
      <xdr:col>0</xdr:col>
      <xdr:colOff>330200</xdr:colOff>
      <xdr:row>480</xdr:row>
      <xdr:rowOff>127000</xdr:rowOff>
    </xdr:from>
    <xdr:to>
      <xdr:col>0</xdr:col>
      <xdr:colOff>3187700</xdr:colOff>
      <xdr:row>480</xdr:row>
      <xdr:rowOff>127000</xdr:rowOff>
    </xdr:to>
    <xdr:sp macro="" textlink="">
      <xdr:nvSpPr>
        <xdr:cNvPr id="6" name="Line -1004"/>
        <xdr:cNvSpPr>
          <a:spLocks noChangeShapeType="1"/>
        </xdr:cNvSpPr>
      </xdr:nvSpPr>
      <xdr:spPr bwMode="auto">
        <a:xfrm>
          <a:off x="2209800" y="192074800"/>
          <a:ext cx="2235200" cy="0"/>
        </a:xfrm>
        <a:prstGeom prst="line">
          <a:avLst/>
        </a:prstGeom>
        <a:noFill/>
        <a:ln w="9525">
          <a:solidFill>
            <a:srgbClr val="FFFFFF"/>
          </a:solidFill>
          <a:round/>
          <a:headEnd/>
          <a:tailEnd/>
        </a:ln>
      </xdr:spPr>
      <xdr:txBody>
        <a:bodyPr vertOverflow="clip" wrap="square" lIns="18288" tIns="0" rIns="0" bIns="0" rtlCol="0" anchor="ctr" upright="1"/>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21</xdr:row>
      <xdr:rowOff>88900</xdr:rowOff>
    </xdr:from>
    <xdr:to>
      <xdr:col>29</xdr:col>
      <xdr:colOff>50800</xdr:colOff>
      <xdr:row>33</xdr:row>
      <xdr:rowOff>50800</xdr:rowOff>
    </xdr:to>
    <xdr:sp macro="" textlink="">
      <xdr:nvSpPr>
        <xdr:cNvPr id="4109" name="WordArt 13"/>
        <xdr:cNvSpPr>
          <a:spLocks noChangeArrowheads="1" noChangeShapeType="1" noTextEdit="1"/>
        </xdr:cNvSpPr>
      </xdr:nvSpPr>
      <xdr:spPr bwMode="auto">
        <a:xfrm>
          <a:off x="1333500" y="8851900"/>
          <a:ext cx="7556500" cy="177800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000000"/>
                </a:solidFill>
                <a:round/>
                <a:headEnd/>
                <a:tailEnd/>
              </a:ln>
              <a:solidFill>
                <a:srgbClr val="FFFFFF"/>
              </a:solidFill>
              <a:effectLst/>
              <a:latin typeface="Arial Black"/>
              <a:ea typeface="Arial Black"/>
              <a:cs typeface="Arial Black"/>
            </a:rPr>
            <a:t>Sample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304800</xdr:colOff>
      <xdr:row>1</xdr:row>
      <xdr:rowOff>50800</xdr:rowOff>
    </xdr:from>
    <xdr:to>
      <xdr:col>18</xdr:col>
      <xdr:colOff>825500</xdr:colOff>
      <xdr:row>37</xdr:row>
      <xdr:rowOff>76200</xdr:rowOff>
    </xdr:to>
    <xdr:pic>
      <xdr:nvPicPr>
        <xdr:cNvPr id="1086" name="Picture 2"/>
        <xdr:cNvPicPr>
          <a:picLocks noChangeAspect="1" noChangeArrowheads="1"/>
        </xdr:cNvPicPr>
      </xdr:nvPicPr>
      <xdr:blipFill>
        <a:blip xmlns:r="http://schemas.openxmlformats.org/officeDocument/2006/relationships" r:embed="rId1"/>
        <a:srcRect/>
        <a:stretch>
          <a:fillRect/>
        </a:stretch>
      </xdr:blipFill>
      <xdr:spPr bwMode="auto">
        <a:xfrm>
          <a:off x="8191500" y="215900"/>
          <a:ext cx="7937500" cy="5969000"/>
        </a:xfrm>
        <a:prstGeom prst="rect">
          <a:avLst/>
        </a:prstGeom>
        <a:noFill/>
        <a:ln w="9525">
          <a:noFill/>
          <a:miter lim="800000"/>
          <a:headEnd/>
          <a:tailEnd/>
        </a:ln>
      </xdr:spPr>
    </xdr:pic>
    <xdr:clientData/>
  </xdr:twoCellAnchor>
  <xdr:twoCellAnchor editAs="oneCell">
    <xdr:from>
      <xdr:col>0</xdr:col>
      <xdr:colOff>0</xdr:colOff>
      <xdr:row>0</xdr:row>
      <xdr:rowOff>139700</xdr:rowOff>
    </xdr:from>
    <xdr:to>
      <xdr:col>9</xdr:col>
      <xdr:colOff>25400</xdr:colOff>
      <xdr:row>54</xdr:row>
      <xdr:rowOff>38100</xdr:rowOff>
    </xdr:to>
    <xdr:pic>
      <xdr:nvPicPr>
        <xdr:cNvPr id="1087" name="Picture 3"/>
        <xdr:cNvPicPr>
          <a:picLocks noChangeAspect="1" noChangeArrowheads="1"/>
        </xdr:cNvPicPr>
      </xdr:nvPicPr>
      <xdr:blipFill>
        <a:blip xmlns:r="http://schemas.openxmlformats.org/officeDocument/2006/relationships" r:embed="rId2"/>
        <a:srcRect/>
        <a:stretch>
          <a:fillRect/>
        </a:stretch>
      </xdr:blipFill>
      <xdr:spPr bwMode="auto">
        <a:xfrm>
          <a:off x="0" y="139700"/>
          <a:ext cx="7912100" cy="8813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292100</xdr:colOff>
      <xdr:row>3</xdr:row>
      <xdr:rowOff>12700</xdr:rowOff>
    </xdr:from>
    <xdr:to>
      <xdr:col>11</xdr:col>
      <xdr:colOff>0</xdr:colOff>
      <xdr:row>43</xdr:row>
      <xdr:rowOff>127000</xdr:rowOff>
    </xdr:to>
    <xdr:pic>
      <xdr:nvPicPr>
        <xdr:cNvPr id="329759" name="Picture 1"/>
        <xdr:cNvPicPr>
          <a:picLocks noChangeAspect="1" noChangeArrowheads="1"/>
        </xdr:cNvPicPr>
      </xdr:nvPicPr>
      <mc:AlternateContent xmlns:mc="http://schemas.openxmlformats.org/markup-compatibility/2006">
        <mc:Choice xmlns:ma="http://schemas.microsoft.com/office/mac/drawingml/2008/main" Requires="ma">
          <xdr:blipFill>
            <a:blip xmlns:r="http://schemas.openxmlformats.org/officeDocument/2006/relationships" r:embed="rId1"/>
            <a:srcRect/>
            <a:stretch>
              <a:fillRect/>
            </a:stretch>
          </xdr:blipFill>
        </mc:Choice>
        <mc:Fallback>
          <xdr:blipFill>
            <a:blip xmlns:r="http://schemas.openxmlformats.org/officeDocument/2006/relationships" r:embed="rId2"/>
            <a:srcRect/>
            <a:stretch>
              <a:fillRect/>
            </a:stretch>
          </xdr:blipFill>
        </mc:Fallback>
      </mc:AlternateContent>
      <xdr:spPr bwMode="auto">
        <a:xfrm>
          <a:off x="292100" y="508000"/>
          <a:ext cx="8788400" cy="6718300"/>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444500</xdr:colOff>
      <xdr:row>3</xdr:row>
      <xdr:rowOff>101600</xdr:rowOff>
    </xdr:from>
    <xdr:to>
      <xdr:col>11</xdr:col>
      <xdr:colOff>254000</xdr:colOff>
      <xdr:row>44</xdr:row>
      <xdr:rowOff>152400</xdr:rowOff>
    </xdr:to>
    <xdr:pic>
      <xdr:nvPicPr>
        <xdr:cNvPr id="330783" name="Picture 1"/>
        <xdr:cNvPicPr>
          <a:picLocks noChangeAspect="1" noChangeArrowheads="1"/>
        </xdr:cNvPicPr>
      </xdr:nvPicPr>
      <mc:AlternateContent xmlns:mc="http://schemas.openxmlformats.org/markup-compatibility/2006">
        <mc:Choice xmlns:ma="http://schemas.microsoft.com/office/mac/drawingml/2008/main" Requires="ma">
          <xdr:blipFill>
            <a:blip xmlns:r="http://schemas.openxmlformats.org/officeDocument/2006/relationships" r:embed="rId1"/>
            <a:srcRect/>
            <a:stretch>
              <a:fillRect/>
            </a:stretch>
          </xdr:blipFill>
        </mc:Choice>
        <mc:Fallback>
          <xdr:blipFill>
            <a:blip xmlns:r="http://schemas.openxmlformats.org/officeDocument/2006/relationships" r:embed="rId2"/>
            <a:srcRect/>
            <a:stretch>
              <a:fillRect/>
            </a:stretch>
          </xdr:blipFill>
        </mc:Fallback>
      </mc:AlternateContent>
      <xdr:spPr bwMode="auto">
        <a:xfrm>
          <a:off x="444500" y="596900"/>
          <a:ext cx="8890000" cy="68199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anmills/Documents/1-CX/0-CEC-Report/DATABASE/CxMASTER-20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vanmills/Documents/1-ARTICLES/MBCx/Spreadsheets/CxMASTER-Lab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dings"/>
      <sheetName val="RFIs"/>
      <sheetName val="Notes for Report"/>
      <sheetName val="TODO"/>
      <sheetName val="INSTRUCTIONS"/>
      <sheetName val="SUMMARY"/>
      <sheetName val="MAIN DATA SHEET"/>
      <sheetName val="Fig NEBs and Reasons"/>
      <sheetName val="Whiskers"/>
      <sheetName val=" Cx Providers"/>
      <sheetName val="Summary Tables"/>
      <sheetName val="HT Summary"/>
      <sheetName val="MFL-Cx-RCx"/>
      <sheetName val="Persistence"/>
      <sheetName val="MBCx Scatter"/>
      <sheetName val="CHARTS"/>
      <sheetName val="CCC variance"/>
      <sheetName val="Net Cost"/>
      <sheetName val="Normalization Factors"/>
      <sheetName val="Indicators"/>
      <sheetName val="CBECS"/>
      <sheetName val="Building Type Key"/>
      <sheetName val="M&amp;V Key"/>
      <sheetName val="Cost Rules"/>
      <sheetName val="Non-energy Impacts"/>
      <sheetName val="Measures"/>
      <sheetName val="Measures Key"/>
      <sheetName val="Data Sou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2">
          <cell r="B12" t="str">
            <v>HVAC (combined heating and cooling)</v>
          </cell>
          <cell r="C12" t="str">
            <v>Cooling plant</v>
          </cell>
          <cell r="D12" t="str">
            <v>Heating plant</v>
          </cell>
          <cell r="F12" t="str">
            <v>Terminal units</v>
          </cell>
          <cell r="G12" t="str">
            <v>Lighting</v>
          </cell>
          <cell r="H12" t="str">
            <v>Envelope</v>
          </cell>
          <cell r="I12" t="str">
            <v>Plug loads</v>
          </cell>
        </row>
      </sheetData>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DO"/>
      <sheetName val="Notes for Report"/>
      <sheetName val="INSTRUCTIONS"/>
      <sheetName val="2005 vs 2007"/>
      <sheetName val="MAIN DATA SHEET"/>
      <sheetName val="SUMMARY"/>
      <sheetName val="MBCx Charts"/>
      <sheetName val="CHARTS"/>
      <sheetName val="Normalization Factors"/>
      <sheetName val="Tbl 6. Sum, Tbl 4. ft2"/>
      <sheetName val="Figure 6. Sample Depth"/>
      <sheetName val="Tbl 4. Cx Providers"/>
      <sheetName val="T 6and7. QUARTILES"/>
      <sheetName val="Indicators"/>
      <sheetName val="CBECS"/>
      <sheetName val="Data Sources"/>
      <sheetName val="Building Type Key"/>
      <sheetName val="M&amp;V Key"/>
      <sheetName val="Cost Rules"/>
      <sheetName val="Non-energy Impacts"/>
      <sheetName val="Measures"/>
      <sheetName val="Measures Key"/>
    </sheetNames>
    <sheetDataSet>
      <sheetData sheetId="0"/>
      <sheetData sheetId="1"/>
      <sheetData sheetId="2"/>
      <sheetData sheetId="3"/>
      <sheetData sheetId="4">
        <row r="34">
          <cell r="L34">
            <v>1</v>
          </cell>
        </row>
        <row r="713">
          <cell r="B713" t="str">
            <v>Meta-analysis</v>
          </cell>
          <cell r="D713">
            <v>0.25519345534346022</v>
          </cell>
          <cell r="E713">
            <v>4.9927536231884055E-2</v>
          </cell>
          <cell r="F713">
            <v>0.580521354564417</v>
          </cell>
          <cell r="G713">
            <v>0.57764178435328395</v>
          </cell>
        </row>
        <row r="714">
          <cell r="B714" t="str">
            <v>MBCx</v>
          </cell>
          <cell r="D714">
            <v>0.9219578666168301</v>
          </cell>
          <cell r="E714">
            <v>0.61831614039725979</v>
          </cell>
          <cell r="F714">
            <v>1.6169747523761111</v>
          </cell>
          <cell r="G714">
            <v>1.3573484712290873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E52"/>
  <sheetViews>
    <sheetView tabSelected="1" workbookViewId="0"/>
  </sheetViews>
  <sheetFormatPr baseColWidth="10" defaultRowHeight="13"/>
  <cols>
    <col min="1" max="1" width="126.1640625" style="56" customWidth="1"/>
    <col min="2" max="16384" width="10.83203125" style="56"/>
  </cols>
  <sheetData>
    <row r="1" spans="1:5" ht="21" customHeight="1">
      <c r="A1" s="200" t="s">
        <v>178</v>
      </c>
      <c r="B1"/>
      <c r="C1"/>
      <c r="D1"/>
      <c r="E1"/>
    </row>
    <row r="2" spans="1:5" ht="13" customHeight="1">
      <c r="A2" s="158"/>
    </row>
    <row r="3" spans="1:5" ht="16">
      <c r="A3" s="159" t="s">
        <v>2</v>
      </c>
    </row>
    <row r="4" spans="1:5" s="191" customFormat="1" ht="16">
      <c r="A4" s="190"/>
    </row>
    <row r="5" spans="1:5" s="191" customFormat="1" ht="16">
      <c r="A5" s="190" t="s">
        <v>124</v>
      </c>
    </row>
    <row r="6" spans="1:5" s="160" customFormat="1" ht="16">
      <c r="A6" s="147"/>
    </row>
    <row r="7" spans="1:5" s="160" customFormat="1" ht="72">
      <c r="A7" s="161" t="s">
        <v>24</v>
      </c>
    </row>
    <row r="8" spans="1:5" s="160" customFormat="1" ht="16">
      <c r="A8" s="147"/>
    </row>
    <row r="9" spans="1:5" s="160" customFormat="1" ht="16">
      <c r="A9" s="149" t="s">
        <v>489</v>
      </c>
    </row>
    <row r="10" spans="1:5" s="160" customFormat="1" ht="16">
      <c r="A10" s="149"/>
    </row>
    <row r="11" spans="1:5" s="160" customFormat="1" ht="32">
      <c r="A11" s="149" t="s">
        <v>12</v>
      </c>
    </row>
    <row r="12" spans="1:5" s="160" customFormat="1" ht="16">
      <c r="A12" s="149"/>
    </row>
    <row r="13" spans="1:5" s="160" customFormat="1" ht="48">
      <c r="A13" s="149" t="s">
        <v>639</v>
      </c>
    </row>
    <row r="14" spans="1:5" s="160" customFormat="1" ht="18">
      <c r="A14" s="148"/>
    </row>
    <row r="15" spans="1:5" ht="16">
      <c r="A15" s="1" t="s">
        <v>609</v>
      </c>
    </row>
    <row r="16" spans="1:5" ht="112">
      <c r="A16" s="7" t="s">
        <v>561</v>
      </c>
    </row>
    <row r="17" spans="1:1" ht="6.75" customHeight="1">
      <c r="A17" s="2"/>
    </row>
    <row r="18" spans="1:1" ht="16">
      <c r="A18" s="162" t="s">
        <v>648</v>
      </c>
    </row>
    <row r="19" spans="1:1" ht="59" customHeight="1">
      <c r="A19" s="7" t="s">
        <v>659</v>
      </c>
    </row>
    <row r="20" spans="1:1" ht="5" customHeight="1">
      <c r="A20" s="7"/>
    </row>
    <row r="21" spans="1:1" ht="16">
      <c r="A21" s="162" t="s">
        <v>649</v>
      </c>
    </row>
    <row r="22" spans="1:1" ht="116" customHeight="1">
      <c r="A22" s="7" t="s">
        <v>619</v>
      </c>
    </row>
    <row r="23" spans="1:1" ht="5" customHeight="1">
      <c r="A23" s="6"/>
    </row>
    <row r="24" spans="1:1" ht="17" customHeight="1">
      <c r="A24" s="162" t="s">
        <v>650</v>
      </c>
    </row>
    <row r="25" spans="1:1" ht="17" customHeight="1">
      <c r="A25" s="6" t="s">
        <v>322</v>
      </c>
    </row>
    <row r="26" spans="1:1" ht="6" customHeight="1">
      <c r="A26" s="6"/>
    </row>
    <row r="27" spans="1:1" ht="15.75" customHeight="1">
      <c r="A27" s="162" t="s">
        <v>671</v>
      </c>
    </row>
    <row r="28" spans="1:1" ht="15.75" customHeight="1">
      <c r="A28" s="6" t="s">
        <v>471</v>
      </c>
    </row>
    <row r="29" spans="1:1" ht="6.75" customHeight="1">
      <c r="A29" s="6"/>
    </row>
    <row r="30" spans="1:1" ht="16">
      <c r="A30" s="162" t="s">
        <v>651</v>
      </c>
    </row>
    <row r="31" spans="1:1" ht="32">
      <c r="A31" s="7" t="s">
        <v>588</v>
      </c>
    </row>
    <row r="32" spans="1:1" ht="6" customHeight="1">
      <c r="A32" s="7"/>
    </row>
    <row r="33" spans="1:1" ht="16">
      <c r="A33" s="162" t="s">
        <v>652</v>
      </c>
    </row>
    <row r="34" spans="1:1" ht="16">
      <c r="A34" s="7" t="s">
        <v>633</v>
      </c>
    </row>
    <row r="35" spans="1:1" ht="5" customHeight="1">
      <c r="A35" s="7"/>
    </row>
    <row r="36" spans="1:1" ht="16">
      <c r="A36" s="162" t="s">
        <v>654</v>
      </c>
    </row>
    <row r="37" spans="1:1" ht="16">
      <c r="A37" s="7" t="s">
        <v>416</v>
      </c>
    </row>
    <row r="38" spans="1:1" ht="16">
      <c r="A38" s="7"/>
    </row>
    <row r="39" spans="1:1" ht="5" customHeight="1"/>
    <row r="40" spans="1:1" ht="16">
      <c r="A40" s="1" t="s">
        <v>486</v>
      </c>
    </row>
    <row r="41" spans="1:1" ht="64">
      <c r="A41" s="7" t="s">
        <v>509</v>
      </c>
    </row>
    <row r="42" spans="1:1" ht="5" customHeight="1"/>
    <row r="43" spans="1:1" ht="5" customHeight="1">
      <c r="A43" s="163" t="s">
        <v>408</v>
      </c>
    </row>
    <row r="44" spans="1:1" ht="16">
      <c r="A44" s="4" t="s">
        <v>643</v>
      </c>
    </row>
    <row r="45" spans="1:1" ht="131" customHeight="1">
      <c r="A45" s="199" t="s">
        <v>666</v>
      </c>
    </row>
    <row r="46" spans="1:1" ht="12" customHeight="1">
      <c r="A46" s="163"/>
    </row>
    <row r="47" spans="1:1" ht="16">
      <c r="A47" s="1" t="s">
        <v>455</v>
      </c>
    </row>
    <row r="48" spans="1:1" ht="48">
      <c r="A48" s="164" t="s">
        <v>595</v>
      </c>
    </row>
    <row r="49" spans="1:1" ht="64">
      <c r="A49" s="165" t="s">
        <v>523</v>
      </c>
    </row>
    <row r="50" spans="1:1" ht="48">
      <c r="A50" s="164" t="s">
        <v>637</v>
      </c>
    </row>
    <row r="51" spans="1:1" ht="48">
      <c r="A51" s="164" t="s">
        <v>608</v>
      </c>
    </row>
    <row r="52" spans="1:1" ht="32">
      <c r="A52" s="164" t="s">
        <v>670</v>
      </c>
    </row>
  </sheetData>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421"/>
  <sheetViews>
    <sheetView workbookViewId="0">
      <pane xSplit="3" ySplit="14" topLeftCell="D250" activePane="bottomRight" state="frozen"/>
      <selection pane="topRight" activeCell="D1" sqref="D1"/>
      <selection pane="bottomLeft" activeCell="A15" sqref="A15"/>
      <selection pane="bottomRight"/>
    </sheetView>
  </sheetViews>
  <sheetFormatPr baseColWidth="10" defaultRowHeight="13"/>
  <cols>
    <col min="1" max="1" width="44" style="205" customWidth="1"/>
    <col min="2" max="2" width="14.5" style="205" customWidth="1"/>
    <col min="3" max="3" width="26.33203125" style="205" customWidth="1"/>
    <col min="4" max="9" width="13.6640625" style="205" customWidth="1"/>
  </cols>
  <sheetData>
    <row r="1" spans="1:10" ht="17" customHeight="1">
      <c r="A1" s="203" t="s">
        <v>689</v>
      </c>
      <c r="B1" s="204"/>
      <c r="C1" s="204"/>
      <c r="D1" s="322"/>
      <c r="E1" s="322"/>
      <c r="F1" s="322"/>
      <c r="G1" s="322"/>
      <c r="H1" s="306"/>
      <c r="I1" s="306"/>
    </row>
    <row r="2" spans="1:10">
      <c r="A2" s="205" t="str">
        <f>+INSTRUCTIONS!A3</f>
        <v>Version: June 27, 2009</v>
      </c>
      <c r="B2" s="206"/>
      <c r="C2" s="207"/>
    </row>
    <row r="3" spans="1:10">
      <c r="B3" s="206"/>
      <c r="C3" s="207"/>
    </row>
    <row r="4" spans="1:10">
      <c r="B4" s="206"/>
      <c r="C4" s="207"/>
      <c r="D4" s="289"/>
      <c r="E4" s="289"/>
      <c r="F4" s="289"/>
      <c r="G4" s="289"/>
      <c r="H4" s="289"/>
      <c r="I4" s="289"/>
    </row>
    <row r="5" spans="1:10">
      <c r="A5" s="208"/>
      <c r="B5" s="209"/>
      <c r="C5" s="209"/>
      <c r="D5" s="290"/>
      <c r="E5" s="290"/>
      <c r="F5" s="290"/>
      <c r="G5" s="290"/>
      <c r="H5" s="290"/>
      <c r="I5" s="290"/>
    </row>
    <row r="6" spans="1:10">
      <c r="A6" s="208"/>
      <c r="B6" s="209"/>
      <c r="C6" s="209"/>
      <c r="D6" s="290"/>
      <c r="E6" s="290"/>
      <c r="F6" s="290"/>
      <c r="G6" s="290"/>
      <c r="H6" s="290"/>
      <c r="I6" s="290"/>
    </row>
    <row r="7" spans="1:10" ht="15">
      <c r="A7" s="210" t="s">
        <v>454</v>
      </c>
      <c r="B7" s="211"/>
      <c r="C7" s="211"/>
      <c r="D7" s="317"/>
      <c r="E7" s="317"/>
      <c r="F7" s="317"/>
      <c r="G7" s="317"/>
      <c r="H7" s="317"/>
      <c r="I7" s="317"/>
    </row>
    <row r="8" spans="1:10" ht="15">
      <c r="A8" s="188" t="s">
        <v>677</v>
      </c>
      <c r="B8" s="211"/>
      <c r="C8" s="211"/>
      <c r="D8" s="317"/>
      <c r="E8" s="317"/>
      <c r="F8" s="317"/>
      <c r="G8" s="317"/>
      <c r="H8" s="317"/>
      <c r="I8" s="317"/>
    </row>
    <row r="9" spans="1:10" ht="15">
      <c r="A9" s="188" t="s">
        <v>690</v>
      </c>
      <c r="B9" s="211"/>
      <c r="C9" s="211"/>
      <c r="D9" s="317"/>
      <c r="E9" s="317"/>
      <c r="F9" s="317"/>
      <c r="G9" s="317"/>
      <c r="H9" s="317"/>
      <c r="I9" s="317"/>
    </row>
    <row r="10" spans="1:10" ht="15">
      <c r="A10" s="188" t="s">
        <v>640</v>
      </c>
      <c r="B10" s="211"/>
      <c r="C10" s="211"/>
      <c r="D10" s="317"/>
      <c r="E10" s="317"/>
      <c r="F10" s="317"/>
      <c r="G10" s="317"/>
      <c r="H10" s="317"/>
      <c r="I10" s="317"/>
    </row>
    <row r="11" spans="1:10">
      <c r="A11" s="212" t="s">
        <v>669</v>
      </c>
      <c r="B11" s="213"/>
      <c r="C11" s="213"/>
      <c r="D11" s="317"/>
      <c r="E11" s="317"/>
      <c r="F11" s="317"/>
      <c r="G11" s="317"/>
      <c r="H11" s="317"/>
      <c r="I11" s="317"/>
    </row>
    <row r="12" spans="1:10">
      <c r="A12" s="212" t="s">
        <v>23</v>
      </c>
      <c r="B12" s="213"/>
      <c r="C12" s="213"/>
      <c r="D12" s="317"/>
      <c r="E12" s="317"/>
      <c r="F12" s="317"/>
      <c r="G12" s="317"/>
      <c r="H12" s="317"/>
      <c r="I12" s="317"/>
    </row>
    <row r="13" spans="1:10">
      <c r="A13" s="214" t="s">
        <v>624</v>
      </c>
      <c r="B13" s="215"/>
      <c r="C13" s="215"/>
      <c r="D13" s="317"/>
      <c r="E13" s="317"/>
      <c r="F13" s="317"/>
      <c r="G13" s="317"/>
      <c r="H13" s="317"/>
      <c r="I13" s="317"/>
    </row>
    <row r="14" spans="1:10">
      <c r="A14" s="216"/>
      <c r="B14" s="217"/>
      <c r="C14" s="217"/>
      <c r="D14" s="216" t="s">
        <v>838</v>
      </c>
      <c r="E14" s="216" t="s">
        <v>843</v>
      </c>
      <c r="F14" s="216" t="s">
        <v>844</v>
      </c>
      <c r="G14" s="216" t="s">
        <v>845</v>
      </c>
      <c r="H14" s="216" t="s">
        <v>846</v>
      </c>
      <c r="I14" s="216" t="s">
        <v>847</v>
      </c>
      <c r="J14" s="316" t="s">
        <v>832</v>
      </c>
    </row>
    <row r="15" spans="1:10" ht="16" thickBot="1">
      <c r="A15" s="218" t="s">
        <v>560</v>
      </c>
      <c r="B15" s="219" t="s">
        <v>664</v>
      </c>
      <c r="C15" s="220"/>
      <c r="D15" s="307"/>
      <c r="E15" s="307"/>
      <c r="F15" s="307"/>
      <c r="G15" s="307"/>
      <c r="H15" s="307"/>
      <c r="I15" s="307"/>
    </row>
    <row r="16" spans="1:10" ht="15" thickTop="1" thickBot="1">
      <c r="A16" s="221" t="s">
        <v>372</v>
      </c>
      <c r="B16" s="321" t="s">
        <v>204</v>
      </c>
      <c r="C16" s="311"/>
      <c r="D16" s="309"/>
      <c r="E16" s="309"/>
      <c r="F16" s="309"/>
      <c r="G16" s="309"/>
      <c r="H16" s="309"/>
      <c r="I16" s="309"/>
    </row>
    <row r="17" spans="1:9" ht="26" thickTop="1" thickBot="1">
      <c r="A17" s="221" t="s">
        <v>626</v>
      </c>
      <c r="B17" s="321" t="s">
        <v>204</v>
      </c>
      <c r="C17" s="311"/>
      <c r="D17" s="309"/>
      <c r="E17" s="309"/>
      <c r="F17" s="309"/>
      <c r="G17" s="309"/>
      <c r="H17" s="309"/>
      <c r="I17" s="309"/>
    </row>
    <row r="18" spans="1:9" ht="26" thickTop="1" thickBot="1">
      <c r="A18" s="221" t="s">
        <v>627</v>
      </c>
      <c r="B18" s="321" t="s">
        <v>204</v>
      </c>
      <c r="C18" s="311"/>
      <c r="D18" s="309"/>
      <c r="E18" s="309"/>
      <c r="F18" s="309"/>
      <c r="G18" s="309"/>
      <c r="H18" s="309"/>
      <c r="I18" s="309"/>
    </row>
    <row r="19" spans="1:9" ht="26" thickTop="1" thickBot="1">
      <c r="A19" s="221" t="s">
        <v>621</v>
      </c>
      <c r="B19" s="321" t="s">
        <v>497</v>
      </c>
      <c r="C19" s="311"/>
      <c r="D19" s="309"/>
      <c r="E19" s="309"/>
      <c r="F19" s="309"/>
      <c r="G19" s="309"/>
      <c r="H19" s="309"/>
      <c r="I19" s="309"/>
    </row>
    <row r="20" spans="1:9" ht="26" thickTop="1" thickBot="1">
      <c r="A20" s="222" t="s">
        <v>53</v>
      </c>
      <c r="B20" s="222" t="s">
        <v>56</v>
      </c>
      <c r="C20" s="222" t="s">
        <v>108</v>
      </c>
      <c r="D20" s="308"/>
      <c r="E20" s="308"/>
      <c r="F20" s="308"/>
      <c r="G20" s="308"/>
      <c r="H20" s="308"/>
      <c r="I20" s="308"/>
    </row>
    <row r="21" spans="1:9" ht="50" thickTop="1" thickBot="1">
      <c r="A21" s="320" t="s">
        <v>244</v>
      </c>
      <c r="B21" s="223" t="s">
        <v>691</v>
      </c>
      <c r="C21" s="223" t="s">
        <v>692</v>
      </c>
      <c r="D21" s="309"/>
      <c r="E21" s="309"/>
      <c r="F21" s="309"/>
      <c r="G21" s="309"/>
      <c r="H21" s="309"/>
      <c r="I21" s="309"/>
    </row>
    <row r="22" spans="1:9" ht="14" thickTop="1">
      <c r="A22" s="222" t="s">
        <v>245</v>
      </c>
      <c r="B22" s="222" t="s">
        <v>204</v>
      </c>
      <c r="C22" s="222" t="s">
        <v>250</v>
      </c>
      <c r="D22" s="222"/>
      <c r="E22" s="222"/>
      <c r="F22" s="222"/>
      <c r="G22" s="222"/>
      <c r="H22" s="222"/>
      <c r="I22" s="222"/>
    </row>
    <row r="23" spans="1:9" ht="72">
      <c r="A23" s="222" t="s">
        <v>364</v>
      </c>
      <c r="B23" s="222" t="s">
        <v>249</v>
      </c>
      <c r="C23" s="222" t="s">
        <v>117</v>
      </c>
      <c r="D23" s="222"/>
      <c r="E23" s="222"/>
      <c r="F23" s="222"/>
      <c r="G23" s="222"/>
      <c r="H23" s="222"/>
      <c r="I23" s="222"/>
    </row>
    <row r="24" spans="1:9" ht="24">
      <c r="A24" s="222" t="s">
        <v>123</v>
      </c>
      <c r="B24" s="224" t="s">
        <v>693</v>
      </c>
      <c r="C24" s="222"/>
      <c r="D24" s="222"/>
      <c r="E24" s="222"/>
      <c r="F24" s="222"/>
      <c r="G24" s="222"/>
      <c r="H24" s="222"/>
      <c r="I24" s="222"/>
    </row>
    <row r="25" spans="1:9" ht="24">
      <c r="A25" s="222" t="s">
        <v>125</v>
      </c>
      <c r="B25" s="224" t="s">
        <v>693</v>
      </c>
      <c r="C25" s="222"/>
      <c r="D25" s="222"/>
      <c r="E25" s="222"/>
      <c r="F25" s="222"/>
      <c r="G25" s="222"/>
      <c r="H25" s="222"/>
      <c r="I25" s="222"/>
    </row>
    <row r="26" spans="1:9" ht="60">
      <c r="A26" s="222" t="s">
        <v>52</v>
      </c>
      <c r="B26" s="222" t="s">
        <v>635</v>
      </c>
      <c r="C26" s="222"/>
      <c r="D26" s="222"/>
      <c r="E26" s="222"/>
      <c r="F26" s="222"/>
      <c r="G26" s="222"/>
      <c r="H26" s="222"/>
      <c r="I26" s="222"/>
    </row>
    <row r="27" spans="1:9" ht="36">
      <c r="A27" s="222" t="s">
        <v>563</v>
      </c>
      <c r="B27" s="222" t="s">
        <v>204</v>
      </c>
      <c r="C27" s="222" t="s">
        <v>67</v>
      </c>
      <c r="D27" s="222"/>
      <c r="E27" s="222"/>
      <c r="F27" s="222"/>
      <c r="G27" s="222"/>
      <c r="H27" s="222"/>
      <c r="I27" s="222"/>
    </row>
    <row r="28" spans="1:9" ht="36">
      <c r="A28" s="222" t="s">
        <v>347</v>
      </c>
      <c r="B28" s="222" t="s">
        <v>694</v>
      </c>
      <c r="C28" s="222" t="s">
        <v>234</v>
      </c>
      <c r="D28" s="222"/>
      <c r="E28" s="222"/>
      <c r="F28" s="222"/>
      <c r="G28" s="222"/>
      <c r="H28" s="222"/>
      <c r="I28" s="222"/>
    </row>
    <row r="29" spans="1:9" ht="14" thickBot="1">
      <c r="A29" s="222" t="s">
        <v>159</v>
      </c>
      <c r="B29" s="222" t="s">
        <v>204</v>
      </c>
      <c r="C29" s="222"/>
      <c r="D29" s="222"/>
      <c r="E29" s="222"/>
      <c r="F29" s="222"/>
      <c r="G29" s="222"/>
      <c r="H29" s="222"/>
      <c r="I29" s="222"/>
    </row>
    <row r="30" spans="1:9" ht="26" thickTop="1" thickBot="1">
      <c r="A30" s="221" t="s">
        <v>127</v>
      </c>
      <c r="B30" s="310" t="s">
        <v>443</v>
      </c>
      <c r="C30" s="310"/>
      <c r="D30" s="309"/>
      <c r="E30" s="309"/>
      <c r="F30" s="309"/>
      <c r="G30" s="309"/>
      <c r="H30" s="309"/>
      <c r="I30" s="309"/>
    </row>
    <row r="31" spans="1:9" ht="15" thickTop="1" thickBot="1">
      <c r="A31" s="221" t="s">
        <v>126</v>
      </c>
      <c r="B31" s="310"/>
      <c r="C31" s="310"/>
      <c r="D31" s="309"/>
      <c r="E31" s="309"/>
      <c r="F31" s="309"/>
      <c r="G31" s="309"/>
      <c r="H31" s="309"/>
      <c r="I31" s="309"/>
    </row>
    <row r="32" spans="1:9" ht="25" thickTop="1">
      <c r="A32" s="222" t="s">
        <v>508</v>
      </c>
      <c r="B32" s="189" t="s">
        <v>98</v>
      </c>
      <c r="C32" s="222" t="s">
        <v>113</v>
      </c>
      <c r="D32" s="222"/>
      <c r="E32" s="222"/>
      <c r="F32" s="222"/>
      <c r="G32" s="222"/>
      <c r="H32" s="222"/>
      <c r="I32" s="222"/>
    </row>
    <row r="33" spans="1:9" ht="14" thickBot="1">
      <c r="A33" s="222" t="s">
        <v>625</v>
      </c>
      <c r="B33" s="222" t="s">
        <v>544</v>
      </c>
      <c r="C33" s="222"/>
      <c r="D33" s="222"/>
      <c r="E33" s="222"/>
      <c r="F33" s="222"/>
      <c r="G33" s="222"/>
      <c r="H33" s="222"/>
      <c r="I33" s="222"/>
    </row>
    <row r="34" spans="1:9" ht="26" thickTop="1" thickBot="1">
      <c r="A34" s="221" t="s">
        <v>141</v>
      </c>
      <c r="B34" s="318" t="s">
        <v>834</v>
      </c>
      <c r="C34" s="310"/>
      <c r="D34" s="309"/>
      <c r="E34" s="309"/>
      <c r="F34" s="309"/>
      <c r="G34" s="309"/>
      <c r="H34" s="309"/>
      <c r="I34" s="309"/>
    </row>
    <row r="35" spans="1:9" ht="15" thickTop="1" thickBot="1">
      <c r="A35" s="221" t="s">
        <v>142</v>
      </c>
      <c r="B35" s="310" t="s">
        <v>349</v>
      </c>
      <c r="C35" s="310"/>
      <c r="D35" s="309"/>
      <c r="E35" s="309"/>
      <c r="F35" s="309"/>
      <c r="G35" s="309"/>
      <c r="H35" s="309"/>
      <c r="I35" s="309"/>
    </row>
    <row r="36" spans="1:9" ht="26" thickTop="1" thickBot="1">
      <c r="A36" s="221" t="s">
        <v>835</v>
      </c>
      <c r="B36" s="310" t="s">
        <v>94</v>
      </c>
      <c r="C36" s="310" t="s">
        <v>469</v>
      </c>
      <c r="D36" s="309"/>
      <c r="E36" s="309"/>
      <c r="F36" s="309"/>
      <c r="G36" s="309"/>
      <c r="H36" s="309"/>
      <c r="I36" s="309"/>
    </row>
    <row r="37" spans="1:9" ht="15" thickTop="1" thickBot="1">
      <c r="A37" s="226" t="s">
        <v>695</v>
      </c>
      <c r="B37" s="226" t="s">
        <v>696</v>
      </c>
      <c r="C37" s="226"/>
      <c r="D37" s="226"/>
      <c r="E37" s="226"/>
      <c r="F37" s="226"/>
      <c r="G37" s="226"/>
      <c r="H37" s="226"/>
      <c r="I37" s="226"/>
    </row>
    <row r="38" spans="1:9" ht="26" thickTop="1" thickBot="1">
      <c r="A38" s="238" t="s">
        <v>837</v>
      </c>
      <c r="B38" s="319" t="s">
        <v>114</v>
      </c>
      <c r="C38" s="310" t="s">
        <v>836</v>
      </c>
      <c r="D38" s="309"/>
      <c r="E38" s="309"/>
      <c r="F38" s="309"/>
      <c r="G38" s="309"/>
      <c r="H38" s="309"/>
      <c r="I38" s="309"/>
    </row>
    <row r="39" spans="1:9" ht="14" thickTop="1">
      <c r="A39" s="228" t="s">
        <v>697</v>
      </c>
      <c r="B39" s="228"/>
      <c r="C39" s="228"/>
      <c r="D39" s="229"/>
      <c r="E39" s="229"/>
      <c r="F39" s="229"/>
      <c r="G39" s="229"/>
      <c r="H39" s="229"/>
      <c r="I39" s="229"/>
    </row>
    <row r="40" spans="1:9" ht="14" thickBot="1">
      <c r="A40" s="228" t="s">
        <v>698</v>
      </c>
      <c r="B40" s="228"/>
      <c r="C40" s="228"/>
      <c r="D40" s="229"/>
      <c r="E40" s="229"/>
      <c r="F40" s="229"/>
      <c r="G40" s="229"/>
      <c r="H40" s="229"/>
      <c r="I40" s="229"/>
    </row>
    <row r="41" spans="1:9" ht="15" thickTop="1" thickBot="1">
      <c r="A41" s="221" t="s">
        <v>228</v>
      </c>
      <c r="B41" s="310" t="s">
        <v>576</v>
      </c>
      <c r="C41" s="310" t="s">
        <v>836</v>
      </c>
      <c r="D41" s="309"/>
      <c r="E41" s="309"/>
      <c r="F41" s="309"/>
      <c r="G41" s="309"/>
      <c r="H41" s="309"/>
      <c r="I41" s="309"/>
    </row>
    <row r="42" spans="1:9" ht="26" thickTop="1" thickBot="1">
      <c r="A42" s="221" t="s">
        <v>73</v>
      </c>
      <c r="B42" s="310" t="s">
        <v>576</v>
      </c>
      <c r="C42" s="310" t="s">
        <v>337</v>
      </c>
      <c r="D42" s="309"/>
      <c r="E42" s="309"/>
      <c r="F42" s="309"/>
      <c r="G42" s="309"/>
      <c r="H42" s="309"/>
      <c r="I42" s="309"/>
    </row>
    <row r="43" spans="1:9" ht="25" thickTop="1">
      <c r="A43" s="226" t="s">
        <v>699</v>
      </c>
      <c r="B43" s="226" t="s">
        <v>696</v>
      </c>
      <c r="C43" s="226" t="s">
        <v>700</v>
      </c>
      <c r="D43" s="249"/>
      <c r="E43" s="249"/>
      <c r="F43" s="249"/>
      <c r="G43" s="249"/>
      <c r="H43" s="249"/>
      <c r="I43" s="249"/>
    </row>
    <row r="44" spans="1:9" ht="24">
      <c r="A44" s="226" t="s">
        <v>701</v>
      </c>
      <c r="B44" s="226"/>
      <c r="C44" s="229"/>
      <c r="D44" s="249"/>
      <c r="E44" s="249"/>
      <c r="F44" s="249"/>
      <c r="G44" s="249"/>
      <c r="H44" s="249"/>
      <c r="I44" s="249"/>
    </row>
    <row r="45" spans="1:9" ht="14" thickBot="1">
      <c r="A45" s="230" t="s">
        <v>338</v>
      </c>
      <c r="B45" s="226"/>
      <c r="C45" s="226"/>
      <c r="D45" s="226"/>
      <c r="E45" s="226"/>
      <c r="F45" s="226"/>
      <c r="G45" s="226"/>
      <c r="H45" s="226"/>
      <c r="I45" s="226"/>
    </row>
    <row r="46" spans="1:9" ht="15" thickTop="1" thickBot="1">
      <c r="A46" s="232" t="s">
        <v>173</v>
      </c>
      <c r="B46" s="312" t="s">
        <v>468</v>
      </c>
      <c r="C46" s="231"/>
      <c r="D46" s="309"/>
      <c r="E46" s="309"/>
      <c r="F46" s="309"/>
      <c r="G46" s="309"/>
      <c r="H46" s="309"/>
      <c r="I46" s="309"/>
    </row>
    <row r="47" spans="1:9" ht="15" thickTop="1" thickBot="1">
      <c r="A47" s="232" t="s">
        <v>230</v>
      </c>
      <c r="B47" s="312" t="s">
        <v>468</v>
      </c>
      <c r="C47" s="312"/>
      <c r="D47" s="309"/>
      <c r="E47" s="309"/>
      <c r="F47" s="309"/>
      <c r="G47" s="309"/>
      <c r="H47" s="309"/>
      <c r="I47" s="309"/>
    </row>
    <row r="48" spans="1:9" ht="15" thickTop="1" thickBot="1">
      <c r="A48" s="232" t="s">
        <v>631</v>
      </c>
      <c r="B48" s="312" t="s">
        <v>632</v>
      </c>
      <c r="C48" s="312"/>
      <c r="D48" s="309"/>
      <c r="E48" s="309"/>
      <c r="F48" s="309"/>
      <c r="G48" s="309"/>
      <c r="H48" s="309"/>
      <c r="I48" s="309"/>
    </row>
    <row r="49" spans="1:9" ht="14" thickTop="1">
      <c r="A49" s="233" t="s">
        <v>702</v>
      </c>
      <c r="B49" s="226" t="s">
        <v>703</v>
      </c>
      <c r="C49" s="226"/>
      <c r="D49" s="235"/>
      <c r="E49" s="235"/>
      <c r="F49" s="235"/>
      <c r="G49" s="235"/>
      <c r="H49" s="235"/>
      <c r="I49" s="235"/>
    </row>
    <row r="50" spans="1:9" ht="48">
      <c r="A50" s="222" t="s">
        <v>289</v>
      </c>
      <c r="B50" s="222" t="s">
        <v>222</v>
      </c>
      <c r="C50" s="222" t="s">
        <v>597</v>
      </c>
      <c r="D50" s="222"/>
      <c r="E50" s="222"/>
      <c r="F50" s="222"/>
      <c r="G50" s="222"/>
      <c r="H50" s="222"/>
      <c r="I50" s="222"/>
    </row>
    <row r="51" spans="1:9">
      <c r="A51" s="234" t="s">
        <v>704</v>
      </c>
      <c r="B51" s="235" t="s">
        <v>576</v>
      </c>
      <c r="C51" s="235"/>
      <c r="D51" s="235"/>
      <c r="E51" s="235"/>
      <c r="F51" s="235"/>
      <c r="G51" s="235"/>
      <c r="H51" s="235"/>
      <c r="I51" s="235"/>
    </row>
    <row r="52" spans="1:9">
      <c r="A52" s="236" t="s">
        <v>705</v>
      </c>
      <c r="B52" s="229" t="s">
        <v>706</v>
      </c>
      <c r="C52" s="226"/>
      <c r="D52" s="235"/>
      <c r="E52" s="235"/>
      <c r="F52" s="235"/>
      <c r="G52" s="235"/>
      <c r="H52" s="235"/>
      <c r="I52" s="235"/>
    </row>
    <row r="53" spans="1:9" ht="14" thickBot="1">
      <c r="A53" s="236" t="s">
        <v>707</v>
      </c>
      <c r="B53" s="229"/>
      <c r="C53" s="226"/>
      <c r="D53" s="235"/>
      <c r="E53" s="235"/>
      <c r="F53" s="235"/>
      <c r="G53" s="235"/>
      <c r="H53" s="235"/>
      <c r="I53" s="235"/>
    </row>
    <row r="54" spans="1:9" ht="146" thickTop="1" thickBot="1">
      <c r="A54" s="237" t="s">
        <v>678</v>
      </c>
      <c r="B54" s="238" t="s">
        <v>10</v>
      </c>
      <c r="C54" s="232" t="s">
        <v>708</v>
      </c>
      <c r="D54" s="309"/>
      <c r="E54" s="309"/>
      <c r="F54" s="309"/>
      <c r="G54" s="309"/>
      <c r="H54" s="309"/>
      <c r="I54" s="309"/>
    </row>
    <row r="55" spans="1:9" ht="14" thickTop="1">
      <c r="A55" s="227" t="s">
        <v>71</v>
      </c>
      <c r="B55" s="222"/>
      <c r="C55" s="231"/>
      <c r="D55" s="231"/>
      <c r="E55" s="231"/>
      <c r="F55" s="231"/>
      <c r="G55" s="231"/>
      <c r="H55" s="231"/>
      <c r="I55" s="231"/>
    </row>
    <row r="56" spans="1:9">
      <c r="A56" s="226" t="s">
        <v>257</v>
      </c>
      <c r="B56" s="226"/>
      <c r="C56" s="226"/>
      <c r="D56" s="226"/>
      <c r="E56" s="226"/>
      <c r="F56" s="226"/>
      <c r="G56" s="226"/>
      <c r="H56" s="226"/>
      <c r="I56" s="226"/>
    </row>
    <row r="57" spans="1:9">
      <c r="A57" s="222" t="s">
        <v>543</v>
      </c>
      <c r="B57" s="222" t="s">
        <v>481</v>
      </c>
      <c r="C57" s="222" t="s">
        <v>481</v>
      </c>
      <c r="D57" s="222"/>
      <c r="E57" s="222"/>
      <c r="F57" s="222"/>
      <c r="G57" s="222"/>
      <c r="H57" s="222"/>
      <c r="I57" s="222"/>
    </row>
    <row r="58" spans="1:9">
      <c r="A58" s="222" t="s">
        <v>375</v>
      </c>
      <c r="B58" s="222" t="s">
        <v>481</v>
      </c>
      <c r="C58" s="222" t="s">
        <v>481</v>
      </c>
      <c r="D58" s="291"/>
      <c r="E58" s="291"/>
      <c r="F58" s="291"/>
      <c r="G58" s="291"/>
      <c r="H58" s="291"/>
      <c r="I58" s="291"/>
    </row>
    <row r="59" spans="1:9">
      <c r="A59" s="222" t="s">
        <v>380</v>
      </c>
      <c r="B59" s="222" t="s">
        <v>481</v>
      </c>
      <c r="C59" s="222" t="s">
        <v>481</v>
      </c>
      <c r="D59" s="222"/>
      <c r="E59" s="222"/>
      <c r="F59" s="222"/>
      <c r="G59" s="222"/>
      <c r="H59" s="222"/>
      <c r="I59" s="222"/>
    </row>
    <row r="60" spans="1:9">
      <c r="A60" s="222" t="s">
        <v>425</v>
      </c>
      <c r="B60" s="222" t="s">
        <v>481</v>
      </c>
      <c r="C60" s="222" t="s">
        <v>481</v>
      </c>
      <c r="D60" s="222"/>
      <c r="E60" s="222"/>
      <c r="F60" s="222"/>
      <c r="G60" s="222"/>
      <c r="H60" s="222"/>
      <c r="I60" s="222"/>
    </row>
    <row r="61" spans="1:9">
      <c r="A61" s="226" t="s">
        <v>358</v>
      </c>
      <c r="B61" s="226"/>
      <c r="C61" s="226"/>
      <c r="D61" s="226"/>
      <c r="E61" s="226"/>
      <c r="F61" s="226"/>
      <c r="G61" s="226"/>
      <c r="H61" s="226"/>
      <c r="I61" s="226"/>
    </row>
    <row r="62" spans="1:9">
      <c r="A62" s="222" t="s">
        <v>568</v>
      </c>
      <c r="B62" s="222" t="s">
        <v>481</v>
      </c>
      <c r="C62" s="222" t="s">
        <v>481</v>
      </c>
      <c r="D62" s="222"/>
      <c r="E62" s="222"/>
      <c r="F62" s="222"/>
      <c r="G62" s="222"/>
      <c r="H62" s="222"/>
      <c r="I62" s="222"/>
    </row>
    <row r="63" spans="1:9">
      <c r="A63" s="222" t="s">
        <v>585</v>
      </c>
      <c r="B63" s="222" t="s">
        <v>481</v>
      </c>
      <c r="C63" s="222" t="s">
        <v>481</v>
      </c>
      <c r="D63" s="222"/>
      <c r="E63" s="222"/>
      <c r="F63" s="222"/>
      <c r="G63" s="222"/>
      <c r="H63" s="222"/>
      <c r="I63" s="222"/>
    </row>
    <row r="64" spans="1:9">
      <c r="A64" s="239" t="s">
        <v>674</v>
      </c>
      <c r="B64" s="239"/>
      <c r="C64" s="239"/>
      <c r="D64" s="239"/>
      <c r="E64" s="239"/>
      <c r="F64" s="239"/>
      <c r="G64" s="239"/>
      <c r="H64" s="239"/>
      <c r="I64" s="239"/>
    </row>
    <row r="65" spans="1:9">
      <c r="A65" s="222" t="s">
        <v>658</v>
      </c>
      <c r="B65" s="222" t="s">
        <v>481</v>
      </c>
      <c r="C65" s="222" t="s">
        <v>481</v>
      </c>
      <c r="D65" s="222"/>
      <c r="E65" s="222"/>
      <c r="F65" s="222"/>
      <c r="G65" s="222"/>
      <c r="H65" s="222"/>
      <c r="I65" s="222"/>
    </row>
    <row r="66" spans="1:9">
      <c r="A66" s="227" t="s">
        <v>709</v>
      </c>
      <c r="B66" s="222" t="s">
        <v>481</v>
      </c>
      <c r="C66" s="222" t="s">
        <v>481</v>
      </c>
      <c r="D66" s="231"/>
      <c r="E66" s="231"/>
      <c r="F66" s="231"/>
      <c r="G66" s="231"/>
      <c r="H66" s="231"/>
      <c r="I66" s="231"/>
    </row>
    <row r="67" spans="1:9">
      <c r="A67" s="222" t="s">
        <v>548</v>
      </c>
      <c r="B67" s="222" t="s">
        <v>481</v>
      </c>
      <c r="C67" s="222" t="s">
        <v>481</v>
      </c>
      <c r="D67" s="222"/>
      <c r="E67" s="222"/>
      <c r="F67" s="222"/>
      <c r="G67" s="222"/>
      <c r="H67" s="222"/>
      <c r="I67" s="222"/>
    </row>
    <row r="68" spans="1:9">
      <c r="A68" s="222" t="s">
        <v>473</v>
      </c>
      <c r="B68" s="222" t="s">
        <v>481</v>
      </c>
      <c r="C68" s="222" t="s">
        <v>481</v>
      </c>
      <c r="D68" s="222"/>
      <c r="E68" s="222"/>
      <c r="F68" s="222"/>
      <c r="G68" s="222"/>
      <c r="H68" s="222"/>
      <c r="I68" s="222"/>
    </row>
    <row r="69" spans="1:9">
      <c r="A69" s="226" t="s">
        <v>198</v>
      </c>
      <c r="B69" s="226"/>
      <c r="C69" s="226"/>
      <c r="D69" s="226"/>
      <c r="E69" s="226"/>
      <c r="F69" s="226"/>
      <c r="G69" s="226"/>
      <c r="H69" s="226"/>
      <c r="I69" s="226"/>
    </row>
    <row r="70" spans="1:9">
      <c r="A70" s="222" t="s">
        <v>488</v>
      </c>
      <c r="B70" s="222" t="s">
        <v>481</v>
      </c>
      <c r="C70" s="222" t="s">
        <v>481</v>
      </c>
      <c r="D70" s="222"/>
      <c r="E70" s="222"/>
      <c r="F70" s="222"/>
      <c r="G70" s="222"/>
      <c r="H70" s="222"/>
      <c r="I70" s="222"/>
    </row>
    <row r="71" spans="1:9">
      <c r="A71" s="222" t="s">
        <v>410</v>
      </c>
      <c r="B71" s="222" t="s">
        <v>481</v>
      </c>
      <c r="C71" s="222" t="s">
        <v>481</v>
      </c>
      <c r="D71" s="222"/>
      <c r="E71" s="222"/>
      <c r="F71" s="222"/>
      <c r="G71" s="222"/>
      <c r="H71" s="222"/>
      <c r="I71" s="222"/>
    </row>
    <row r="72" spans="1:9">
      <c r="A72" s="222" t="s">
        <v>323</v>
      </c>
      <c r="B72" s="222" t="s">
        <v>481</v>
      </c>
      <c r="C72" s="222" t="s">
        <v>481</v>
      </c>
      <c r="D72" s="291"/>
      <c r="E72" s="291"/>
      <c r="F72" s="291"/>
      <c r="G72" s="291"/>
      <c r="H72" s="291"/>
      <c r="I72" s="291"/>
    </row>
    <row r="73" spans="1:9">
      <c r="A73" s="222" t="s">
        <v>248</v>
      </c>
      <c r="B73" s="222" t="s">
        <v>481</v>
      </c>
      <c r="C73" s="222" t="s">
        <v>481</v>
      </c>
      <c r="D73" s="222"/>
      <c r="E73" s="222"/>
      <c r="F73" s="222"/>
      <c r="G73" s="222"/>
      <c r="H73" s="222"/>
      <c r="I73" s="222"/>
    </row>
    <row r="74" spans="1:9">
      <c r="A74" s="222" t="s">
        <v>483</v>
      </c>
      <c r="B74" s="222" t="s">
        <v>481</v>
      </c>
      <c r="C74" s="222" t="s">
        <v>481</v>
      </c>
      <c r="D74" s="222"/>
      <c r="E74" s="222"/>
      <c r="F74" s="222"/>
      <c r="G74" s="222"/>
      <c r="H74" s="222"/>
      <c r="I74" s="222"/>
    </row>
    <row r="75" spans="1:9">
      <c r="A75" s="222" t="s">
        <v>368</v>
      </c>
      <c r="B75" s="222" t="s">
        <v>481</v>
      </c>
      <c r="C75" s="222" t="s">
        <v>481</v>
      </c>
      <c r="D75" s="222"/>
      <c r="E75" s="222"/>
      <c r="F75" s="222"/>
      <c r="G75" s="222"/>
      <c r="H75" s="222"/>
      <c r="I75" s="222"/>
    </row>
    <row r="76" spans="1:9">
      <c r="A76" s="222" t="s">
        <v>645</v>
      </c>
      <c r="B76" s="222" t="s">
        <v>481</v>
      </c>
      <c r="C76" s="222" t="s">
        <v>481</v>
      </c>
      <c r="D76" s="222"/>
      <c r="E76" s="222"/>
      <c r="F76" s="222"/>
      <c r="G76" s="222"/>
      <c r="H76" s="222"/>
      <c r="I76" s="222"/>
    </row>
    <row r="77" spans="1:9">
      <c r="A77" s="222" t="s">
        <v>710</v>
      </c>
      <c r="B77" s="222"/>
      <c r="C77" s="222"/>
      <c r="D77" s="222"/>
      <c r="E77" s="222"/>
      <c r="F77" s="222"/>
      <c r="G77" s="222"/>
      <c r="H77" s="222"/>
      <c r="I77" s="222"/>
    </row>
    <row r="78" spans="1:9">
      <c r="A78" s="222" t="s">
        <v>313</v>
      </c>
      <c r="B78" s="222" t="s">
        <v>481</v>
      </c>
      <c r="C78" s="222" t="s">
        <v>481</v>
      </c>
      <c r="D78" s="291"/>
      <c r="E78" s="291"/>
      <c r="F78" s="291"/>
      <c r="G78" s="291"/>
      <c r="H78" s="291"/>
      <c r="I78" s="291"/>
    </row>
    <row r="79" spans="1:9">
      <c r="A79" s="222" t="s">
        <v>567</v>
      </c>
      <c r="B79" s="222" t="s">
        <v>481</v>
      </c>
      <c r="C79" s="222" t="s">
        <v>481</v>
      </c>
      <c r="D79" s="222"/>
      <c r="E79" s="222"/>
      <c r="F79" s="222"/>
      <c r="G79" s="222"/>
      <c r="H79" s="222"/>
      <c r="I79" s="222"/>
    </row>
    <row r="80" spans="1:9">
      <c r="A80" s="240" t="s">
        <v>642</v>
      </c>
      <c r="B80" s="220"/>
      <c r="C80" s="220"/>
      <c r="D80" s="220"/>
      <c r="E80" s="220"/>
      <c r="F80" s="220"/>
      <c r="G80" s="220"/>
      <c r="H80" s="220"/>
      <c r="I80" s="220"/>
    </row>
    <row r="81" spans="1:9">
      <c r="A81" s="222" t="s">
        <v>104</v>
      </c>
      <c r="B81" s="222"/>
      <c r="C81" s="222"/>
      <c r="D81" s="222"/>
      <c r="E81" s="222"/>
      <c r="F81" s="222"/>
      <c r="G81" s="222"/>
      <c r="H81" s="222"/>
      <c r="I81" s="222"/>
    </row>
    <row r="82" spans="1:9">
      <c r="A82" s="222" t="s">
        <v>109</v>
      </c>
      <c r="B82" s="222" t="s">
        <v>349</v>
      </c>
      <c r="C82" s="222"/>
      <c r="D82" s="222"/>
      <c r="E82" s="222"/>
      <c r="F82" s="222"/>
      <c r="G82" s="222"/>
      <c r="H82" s="222"/>
      <c r="I82" s="222"/>
    </row>
    <row r="83" spans="1:9">
      <c r="A83" s="239" t="s">
        <v>711</v>
      </c>
      <c r="B83" s="239"/>
      <c r="C83" s="239"/>
      <c r="D83" s="239"/>
      <c r="E83" s="239"/>
      <c r="F83" s="239"/>
      <c r="G83" s="239"/>
      <c r="H83" s="239"/>
      <c r="I83" s="239"/>
    </row>
    <row r="84" spans="1:9" ht="24">
      <c r="A84" s="222" t="s">
        <v>667</v>
      </c>
      <c r="B84" s="189" t="s">
        <v>668</v>
      </c>
      <c r="C84" s="222"/>
      <c r="D84" s="222"/>
      <c r="E84" s="222"/>
      <c r="F84" s="222"/>
      <c r="G84" s="222"/>
      <c r="H84" s="222"/>
      <c r="I84" s="222"/>
    </row>
    <row r="85" spans="1:9" ht="24">
      <c r="A85" s="240" t="s">
        <v>188</v>
      </c>
      <c r="B85" s="219" t="s">
        <v>664</v>
      </c>
      <c r="C85" s="220" t="s">
        <v>172</v>
      </c>
      <c r="D85" s="220"/>
      <c r="E85" s="220"/>
      <c r="F85" s="220"/>
      <c r="G85" s="220"/>
      <c r="H85" s="220"/>
      <c r="I85" s="220"/>
    </row>
    <row r="86" spans="1:9" ht="24">
      <c r="A86" s="222" t="s">
        <v>574</v>
      </c>
      <c r="B86" s="222"/>
      <c r="C86" s="222" t="s">
        <v>481</v>
      </c>
      <c r="D86" s="222"/>
      <c r="E86" s="222"/>
      <c r="F86" s="222"/>
      <c r="G86" s="222"/>
      <c r="H86" s="222"/>
      <c r="I86" s="222"/>
    </row>
    <row r="87" spans="1:9">
      <c r="A87" s="222" t="s">
        <v>565</v>
      </c>
      <c r="B87" s="222"/>
      <c r="C87" s="222" t="s">
        <v>481</v>
      </c>
      <c r="D87" s="222"/>
      <c r="E87" s="222"/>
      <c r="F87" s="222"/>
      <c r="G87" s="222"/>
      <c r="H87" s="222"/>
      <c r="I87" s="222"/>
    </row>
    <row r="88" spans="1:9">
      <c r="A88" s="222" t="s">
        <v>212</v>
      </c>
      <c r="B88" s="222"/>
      <c r="C88" s="222" t="s">
        <v>481</v>
      </c>
      <c r="D88" s="222"/>
      <c r="E88" s="222"/>
      <c r="F88" s="222"/>
      <c r="G88" s="222"/>
      <c r="H88" s="222"/>
      <c r="I88" s="222"/>
    </row>
    <row r="89" spans="1:9">
      <c r="A89" s="222" t="s">
        <v>569</v>
      </c>
      <c r="B89" s="222"/>
      <c r="C89" s="222" t="s">
        <v>481</v>
      </c>
      <c r="D89" s="222"/>
      <c r="E89" s="222"/>
      <c r="F89" s="222"/>
      <c r="G89" s="222"/>
      <c r="H89" s="222"/>
      <c r="I89" s="222"/>
    </row>
    <row r="90" spans="1:9" ht="24">
      <c r="A90" s="222" t="s">
        <v>655</v>
      </c>
      <c r="B90" s="222"/>
      <c r="C90" s="222" t="s">
        <v>481</v>
      </c>
      <c r="D90" s="222"/>
      <c r="E90" s="222"/>
      <c r="F90" s="222"/>
      <c r="G90" s="222"/>
      <c r="H90" s="222"/>
      <c r="I90" s="222"/>
    </row>
    <row r="91" spans="1:9">
      <c r="A91" s="222" t="s">
        <v>575</v>
      </c>
      <c r="B91" s="222"/>
      <c r="C91" s="222" t="s">
        <v>481</v>
      </c>
      <c r="D91" s="222"/>
      <c r="E91" s="222"/>
      <c r="F91" s="222"/>
      <c r="G91" s="222"/>
      <c r="H91" s="222"/>
      <c r="I91" s="222"/>
    </row>
    <row r="92" spans="1:9">
      <c r="A92" s="222" t="s">
        <v>374</v>
      </c>
      <c r="B92" s="222"/>
      <c r="C92" s="222" t="s">
        <v>481</v>
      </c>
      <c r="D92" s="222"/>
      <c r="E92" s="222"/>
      <c r="F92" s="222"/>
      <c r="G92" s="222"/>
      <c r="H92" s="222"/>
      <c r="I92" s="222"/>
    </row>
    <row r="93" spans="1:9">
      <c r="A93" s="222" t="s">
        <v>343</v>
      </c>
      <c r="B93" s="222"/>
      <c r="C93" s="222" t="s">
        <v>481</v>
      </c>
      <c r="D93" s="222"/>
      <c r="E93" s="222"/>
      <c r="F93" s="222"/>
      <c r="G93" s="222"/>
      <c r="H93" s="222"/>
      <c r="I93" s="222"/>
    </row>
    <row r="94" spans="1:9">
      <c r="A94" s="222" t="s">
        <v>593</v>
      </c>
      <c r="B94" s="222"/>
      <c r="C94" s="222" t="s">
        <v>481</v>
      </c>
      <c r="D94" s="222"/>
      <c r="E94" s="222"/>
      <c r="F94" s="222"/>
      <c r="G94" s="222"/>
      <c r="H94" s="222"/>
      <c r="I94" s="222"/>
    </row>
    <row r="95" spans="1:9">
      <c r="A95" s="222" t="s">
        <v>345</v>
      </c>
      <c r="B95" s="222"/>
      <c r="C95" s="222" t="s">
        <v>481</v>
      </c>
      <c r="D95" s="222"/>
      <c r="E95" s="222"/>
      <c r="F95" s="222"/>
      <c r="G95" s="222"/>
      <c r="H95" s="222"/>
      <c r="I95" s="222"/>
    </row>
    <row r="96" spans="1:9">
      <c r="A96" s="222" t="s">
        <v>417</v>
      </c>
      <c r="B96" s="222"/>
      <c r="C96" s="222" t="s">
        <v>481</v>
      </c>
      <c r="D96" s="222"/>
      <c r="E96" s="222"/>
      <c r="F96" s="222"/>
      <c r="G96" s="222"/>
      <c r="H96" s="222"/>
      <c r="I96" s="222"/>
    </row>
    <row r="97" spans="1:9">
      <c r="A97" s="222" t="s">
        <v>571</v>
      </c>
      <c r="B97" s="222"/>
      <c r="C97" s="222" t="s">
        <v>481</v>
      </c>
      <c r="D97" s="222"/>
      <c r="E97" s="222"/>
      <c r="F97" s="222"/>
      <c r="G97" s="222"/>
      <c r="H97" s="222"/>
      <c r="I97" s="222"/>
    </row>
    <row r="98" spans="1:9">
      <c r="A98" s="222" t="s">
        <v>442</v>
      </c>
      <c r="B98" s="222"/>
      <c r="C98" s="222" t="s">
        <v>481</v>
      </c>
      <c r="D98" s="222"/>
      <c r="E98" s="222"/>
      <c r="F98" s="222"/>
      <c r="G98" s="222"/>
      <c r="H98" s="222"/>
      <c r="I98" s="222"/>
    </row>
    <row r="99" spans="1:9">
      <c r="A99" s="222" t="s">
        <v>313</v>
      </c>
      <c r="B99" s="222"/>
      <c r="C99" s="222" t="s">
        <v>712</v>
      </c>
      <c r="D99" s="222"/>
      <c r="E99" s="222"/>
      <c r="F99" s="222"/>
      <c r="G99" s="222"/>
      <c r="H99" s="222"/>
      <c r="I99" s="222"/>
    </row>
    <row r="100" spans="1:9" ht="36">
      <c r="A100" s="218" t="s">
        <v>562</v>
      </c>
      <c r="B100" s="219" t="s">
        <v>664</v>
      </c>
      <c r="C100" s="220" t="s">
        <v>713</v>
      </c>
      <c r="D100" s="220"/>
      <c r="E100" s="220"/>
      <c r="F100" s="220"/>
      <c r="G100" s="220"/>
      <c r="H100" s="220"/>
      <c r="I100" s="220"/>
    </row>
    <row r="101" spans="1:9">
      <c r="A101" s="222" t="s">
        <v>714</v>
      </c>
      <c r="B101" s="222"/>
      <c r="C101" s="222"/>
      <c r="D101" s="222"/>
      <c r="E101" s="222"/>
      <c r="F101" s="222"/>
      <c r="G101" s="222"/>
      <c r="H101" s="222"/>
      <c r="I101" s="222"/>
    </row>
    <row r="102" spans="1:9" ht="24">
      <c r="A102" s="241" t="s">
        <v>623</v>
      </c>
      <c r="B102" s="226"/>
      <c r="C102" s="226"/>
      <c r="D102" s="226"/>
      <c r="E102" s="226"/>
      <c r="F102" s="226"/>
      <c r="G102" s="226"/>
      <c r="H102" s="226"/>
      <c r="I102" s="226"/>
    </row>
    <row r="103" spans="1:9" ht="48">
      <c r="A103" s="226" t="s">
        <v>715</v>
      </c>
      <c r="B103" s="226" t="s">
        <v>716</v>
      </c>
      <c r="C103" s="226" t="s">
        <v>717</v>
      </c>
      <c r="D103" s="226"/>
      <c r="E103" s="226"/>
      <c r="F103" s="226"/>
      <c r="G103" s="226"/>
      <c r="H103" s="226"/>
      <c r="I103" s="226"/>
    </row>
    <row r="104" spans="1:9">
      <c r="A104" s="226" t="s">
        <v>661</v>
      </c>
      <c r="B104" s="226" t="s">
        <v>662</v>
      </c>
      <c r="C104" s="226"/>
      <c r="D104" s="226"/>
      <c r="E104" s="226"/>
      <c r="F104" s="226"/>
      <c r="G104" s="226"/>
      <c r="H104" s="226"/>
      <c r="I104" s="226"/>
    </row>
    <row r="105" spans="1:9">
      <c r="A105" s="226" t="s">
        <v>661</v>
      </c>
      <c r="B105" s="226" t="s">
        <v>663</v>
      </c>
      <c r="C105" s="226"/>
      <c r="D105" s="261"/>
      <c r="E105" s="261"/>
      <c r="F105" s="261"/>
      <c r="G105" s="261"/>
      <c r="H105" s="261"/>
      <c r="I105" s="261"/>
    </row>
    <row r="106" spans="1:9" ht="24">
      <c r="A106" s="222" t="e">
        <f>+[1]Measures!#REF!</f>
        <v>#REF!</v>
      </c>
      <c r="B106" s="222" t="s">
        <v>349</v>
      </c>
      <c r="C106" s="222" t="s">
        <v>743</v>
      </c>
      <c r="D106" s="222"/>
      <c r="E106" s="222"/>
      <c r="F106" s="222"/>
      <c r="G106" s="222"/>
      <c r="H106" s="222"/>
      <c r="I106" s="222"/>
    </row>
    <row r="107" spans="1:9" ht="24">
      <c r="A107" s="222">
        <f>+[1]Measures!A12</f>
        <v>0</v>
      </c>
      <c r="B107" s="222" t="s">
        <v>349</v>
      </c>
      <c r="C107" s="222" t="s">
        <v>744</v>
      </c>
      <c r="D107" s="222"/>
      <c r="E107" s="222"/>
      <c r="F107" s="222"/>
      <c r="G107" s="222"/>
      <c r="H107" s="222"/>
      <c r="I107" s="222"/>
    </row>
    <row r="108" spans="1:9" ht="24">
      <c r="A108" s="222" t="str">
        <f>+[1]Measures!B12</f>
        <v>HVAC (combined heating and cooling)</v>
      </c>
      <c r="B108" s="222" t="s">
        <v>349</v>
      </c>
      <c r="C108" s="222" t="s">
        <v>745</v>
      </c>
      <c r="D108" s="222"/>
      <c r="E108" s="222"/>
      <c r="F108" s="222"/>
      <c r="G108" s="222"/>
      <c r="H108" s="222"/>
      <c r="I108" s="222"/>
    </row>
    <row r="109" spans="1:9" ht="24">
      <c r="A109" s="222" t="str">
        <f>+[1]Measures!C12</f>
        <v>Cooling plant</v>
      </c>
      <c r="B109" s="222" t="s">
        <v>349</v>
      </c>
      <c r="C109" s="222" t="s">
        <v>744</v>
      </c>
      <c r="D109" s="222"/>
      <c r="E109" s="222"/>
      <c r="F109" s="222"/>
      <c r="G109" s="222"/>
      <c r="H109" s="222"/>
      <c r="I109" s="222"/>
    </row>
    <row r="110" spans="1:9" ht="24">
      <c r="A110" s="222" t="str">
        <f>+[1]Measures!D12</f>
        <v>Heating plant</v>
      </c>
      <c r="B110" s="222" t="s">
        <v>349</v>
      </c>
      <c r="C110" s="222" t="s">
        <v>744</v>
      </c>
      <c r="D110" s="222"/>
      <c r="E110" s="222"/>
      <c r="F110" s="222"/>
      <c r="G110" s="222"/>
      <c r="H110" s="222"/>
      <c r="I110" s="222"/>
    </row>
    <row r="111" spans="1:9" ht="24">
      <c r="A111" s="222" t="s">
        <v>64</v>
      </c>
      <c r="B111" s="222" t="s">
        <v>349</v>
      </c>
      <c r="C111" s="222" t="s">
        <v>746</v>
      </c>
      <c r="D111" s="222"/>
      <c r="E111" s="222"/>
      <c r="F111" s="222"/>
      <c r="G111" s="222"/>
      <c r="H111" s="222"/>
      <c r="I111" s="222"/>
    </row>
    <row r="112" spans="1:9" ht="24">
      <c r="A112" s="222" t="str">
        <f>+[1]Measures!F12</f>
        <v>Terminal units</v>
      </c>
      <c r="B112" s="222" t="s">
        <v>349</v>
      </c>
      <c r="C112" s="222" t="s">
        <v>746</v>
      </c>
      <c r="D112" s="222"/>
      <c r="E112" s="222"/>
      <c r="F112" s="222"/>
      <c r="G112" s="222"/>
      <c r="H112" s="222"/>
      <c r="I112" s="222"/>
    </row>
    <row r="113" spans="1:9" ht="24">
      <c r="A113" s="222" t="str">
        <f>+[1]Measures!G12</f>
        <v>Lighting</v>
      </c>
      <c r="B113" s="222" t="s">
        <v>349</v>
      </c>
      <c r="C113" s="222" t="s">
        <v>746</v>
      </c>
      <c r="D113" s="222"/>
      <c r="E113" s="222"/>
      <c r="F113" s="222"/>
      <c r="G113" s="222"/>
      <c r="H113" s="222"/>
      <c r="I113" s="222"/>
    </row>
    <row r="114" spans="1:9" ht="24">
      <c r="A114" s="223" t="str">
        <f>+[1]Measures!H12</f>
        <v>Envelope</v>
      </c>
      <c r="B114" s="222" t="s">
        <v>349</v>
      </c>
      <c r="C114" s="222" t="s">
        <v>746</v>
      </c>
      <c r="D114" s="222"/>
      <c r="E114" s="222"/>
      <c r="F114" s="222"/>
      <c r="G114" s="222"/>
      <c r="H114" s="222"/>
      <c r="I114" s="222"/>
    </row>
    <row r="115" spans="1:9" ht="24">
      <c r="A115" s="222" t="str">
        <f>+[1]Measures!I12</f>
        <v>Plug loads</v>
      </c>
      <c r="B115" s="222" t="s">
        <v>349</v>
      </c>
      <c r="C115" s="222" t="s">
        <v>747</v>
      </c>
      <c r="D115" s="222"/>
      <c r="E115" s="222"/>
      <c r="F115" s="222"/>
      <c r="G115" s="222"/>
      <c r="H115" s="222"/>
      <c r="I115" s="222"/>
    </row>
    <row r="116" spans="1:9" ht="24">
      <c r="A116" s="223" t="s">
        <v>297</v>
      </c>
      <c r="B116" s="222" t="s">
        <v>349</v>
      </c>
      <c r="C116" s="222" t="s">
        <v>747</v>
      </c>
      <c r="D116" s="222"/>
      <c r="E116" s="222"/>
      <c r="F116" s="222"/>
      <c r="G116" s="222"/>
      <c r="H116" s="222"/>
      <c r="I116" s="222"/>
    </row>
    <row r="117" spans="1:9" ht="24">
      <c r="A117" s="241" t="s">
        <v>176</v>
      </c>
      <c r="B117" s="226"/>
      <c r="C117" s="226" t="s">
        <v>607</v>
      </c>
      <c r="D117" s="226"/>
      <c r="E117" s="226"/>
      <c r="F117" s="226"/>
      <c r="G117" s="226"/>
      <c r="H117" s="226"/>
      <c r="I117" s="226"/>
    </row>
    <row r="118" spans="1:9" ht="48">
      <c r="A118" s="226" t="s">
        <v>748</v>
      </c>
      <c r="B118" s="226"/>
      <c r="C118" s="226" t="s">
        <v>717</v>
      </c>
      <c r="D118" s="226"/>
      <c r="E118" s="226"/>
      <c r="F118" s="226"/>
      <c r="G118" s="226"/>
      <c r="H118" s="226"/>
      <c r="I118" s="226"/>
    </row>
    <row r="119" spans="1:9">
      <c r="A119" s="226" t="s">
        <v>749</v>
      </c>
      <c r="B119" s="226" t="s">
        <v>750</v>
      </c>
      <c r="C119" s="226"/>
      <c r="D119" s="226"/>
      <c r="E119" s="226"/>
      <c r="F119" s="226"/>
      <c r="G119" s="226"/>
      <c r="H119" s="226"/>
      <c r="I119" s="226"/>
    </row>
    <row r="120" spans="1:9">
      <c r="A120" s="226" t="s">
        <v>749</v>
      </c>
      <c r="B120" s="226" t="s">
        <v>751</v>
      </c>
      <c r="C120" s="226"/>
      <c r="D120" s="259"/>
      <c r="E120" s="259"/>
      <c r="F120" s="259"/>
      <c r="G120" s="259"/>
      <c r="H120" s="259"/>
      <c r="I120" s="259"/>
    </row>
    <row r="121" spans="1:9">
      <c r="A121" s="242" t="s">
        <v>752</v>
      </c>
      <c r="B121" s="226"/>
      <c r="C121" s="226"/>
      <c r="D121" s="226"/>
      <c r="E121" s="226"/>
      <c r="F121" s="226"/>
      <c r="G121" s="226"/>
      <c r="H121" s="226"/>
      <c r="I121" s="226"/>
    </row>
    <row r="122" spans="1:9" ht="24">
      <c r="A122" s="222" t="s">
        <v>7</v>
      </c>
      <c r="B122" s="222" t="s">
        <v>349</v>
      </c>
      <c r="C122" s="222" t="s">
        <v>746</v>
      </c>
      <c r="D122" s="222"/>
      <c r="E122" s="222"/>
      <c r="F122" s="222"/>
      <c r="G122" s="222"/>
      <c r="H122" s="222"/>
      <c r="I122" s="222"/>
    </row>
    <row r="123" spans="1:9" ht="24">
      <c r="A123" s="222" t="s">
        <v>151</v>
      </c>
      <c r="B123" s="222" t="s">
        <v>349</v>
      </c>
      <c r="C123" s="222" t="s">
        <v>744</v>
      </c>
      <c r="D123" s="222"/>
      <c r="E123" s="222"/>
      <c r="F123" s="222"/>
      <c r="G123" s="222"/>
      <c r="H123" s="222"/>
      <c r="I123" s="222"/>
    </row>
    <row r="124" spans="1:9" ht="24">
      <c r="A124" s="222" t="s">
        <v>753</v>
      </c>
      <c r="B124" s="222" t="s">
        <v>349</v>
      </c>
      <c r="C124" s="222" t="s">
        <v>744</v>
      </c>
      <c r="D124" s="222"/>
      <c r="E124" s="222"/>
      <c r="F124" s="222"/>
      <c r="G124" s="222"/>
      <c r="H124" s="222"/>
      <c r="I124" s="222"/>
    </row>
    <row r="125" spans="1:9" ht="24">
      <c r="A125" s="222" t="s">
        <v>313</v>
      </c>
      <c r="B125" s="222" t="s">
        <v>349</v>
      </c>
      <c r="C125" s="222" t="s">
        <v>744</v>
      </c>
      <c r="D125" s="222"/>
      <c r="E125" s="222"/>
      <c r="F125" s="222"/>
      <c r="G125" s="222"/>
      <c r="H125" s="222"/>
      <c r="I125" s="222"/>
    </row>
    <row r="126" spans="1:9">
      <c r="A126" s="242" t="s">
        <v>150</v>
      </c>
      <c r="B126" s="226"/>
      <c r="C126" s="226"/>
      <c r="D126" s="226"/>
      <c r="E126" s="226"/>
      <c r="F126" s="226"/>
      <c r="G126" s="226"/>
      <c r="H126" s="226"/>
      <c r="I126" s="226"/>
    </row>
    <row r="127" spans="1:9" ht="24">
      <c r="A127" s="222" t="s">
        <v>391</v>
      </c>
      <c r="B127" s="222" t="s">
        <v>349</v>
      </c>
      <c r="C127" s="222" t="s">
        <v>745</v>
      </c>
      <c r="D127" s="222"/>
      <c r="E127" s="222"/>
      <c r="F127" s="222"/>
      <c r="G127" s="222"/>
      <c r="H127" s="222"/>
      <c r="I127" s="222"/>
    </row>
    <row r="128" spans="1:9" ht="24">
      <c r="A128" s="222" t="s">
        <v>387</v>
      </c>
      <c r="B128" s="222" t="s">
        <v>349</v>
      </c>
      <c r="C128" s="222" t="s">
        <v>744</v>
      </c>
      <c r="D128" s="222"/>
      <c r="E128" s="222"/>
      <c r="F128" s="222"/>
      <c r="G128" s="222"/>
      <c r="H128" s="222"/>
      <c r="I128" s="222"/>
    </row>
    <row r="129" spans="1:9" ht="24">
      <c r="A129" s="222" t="s">
        <v>546</v>
      </c>
      <c r="B129" s="222" t="s">
        <v>349</v>
      </c>
      <c r="C129" s="222" t="s">
        <v>744</v>
      </c>
      <c r="D129" s="222"/>
      <c r="E129" s="222"/>
      <c r="F129" s="222"/>
      <c r="G129" s="222"/>
      <c r="H129" s="222"/>
      <c r="I129" s="222"/>
    </row>
    <row r="130" spans="1:9" ht="24">
      <c r="A130" s="222" t="s">
        <v>382</v>
      </c>
      <c r="B130" s="222" t="s">
        <v>349</v>
      </c>
      <c r="C130" s="222" t="s">
        <v>744</v>
      </c>
      <c r="D130" s="222"/>
      <c r="E130" s="222"/>
      <c r="F130" s="222"/>
      <c r="G130" s="222"/>
      <c r="H130" s="222"/>
      <c r="I130" s="222"/>
    </row>
    <row r="131" spans="1:9" ht="24">
      <c r="A131" s="222" t="s">
        <v>411</v>
      </c>
      <c r="B131" s="222" t="s">
        <v>349</v>
      </c>
      <c r="C131" s="222" t="s">
        <v>744</v>
      </c>
      <c r="D131" s="222"/>
      <c r="E131" s="222"/>
      <c r="F131" s="222"/>
      <c r="G131" s="222"/>
      <c r="H131" s="222"/>
      <c r="I131" s="222"/>
    </row>
    <row r="132" spans="1:9" ht="24">
      <c r="A132" s="222" t="s">
        <v>552</v>
      </c>
      <c r="B132" s="222" t="s">
        <v>349</v>
      </c>
      <c r="C132" s="222" t="s">
        <v>744</v>
      </c>
      <c r="D132" s="222"/>
      <c r="E132" s="222"/>
      <c r="F132" s="222"/>
      <c r="G132" s="222"/>
      <c r="H132" s="222"/>
      <c r="I132" s="222"/>
    </row>
    <row r="133" spans="1:9" ht="24">
      <c r="A133" s="222" t="s">
        <v>174</v>
      </c>
      <c r="B133" s="222" t="s">
        <v>349</v>
      </c>
      <c r="C133" s="222" t="s">
        <v>744</v>
      </c>
      <c r="D133" s="222"/>
      <c r="E133" s="222"/>
      <c r="F133" s="222"/>
      <c r="G133" s="222"/>
      <c r="H133" s="222"/>
      <c r="I133" s="222"/>
    </row>
    <row r="134" spans="1:9" ht="24">
      <c r="A134" s="222" t="s">
        <v>427</v>
      </c>
      <c r="B134" s="222" t="s">
        <v>349</v>
      </c>
      <c r="C134" s="222" t="s">
        <v>744</v>
      </c>
      <c r="D134" s="222"/>
      <c r="E134" s="222"/>
      <c r="F134" s="222"/>
      <c r="G134" s="222"/>
      <c r="H134" s="222"/>
      <c r="I134" s="222"/>
    </row>
    <row r="135" spans="1:9" ht="24">
      <c r="A135" s="222" t="s">
        <v>313</v>
      </c>
      <c r="B135" s="222" t="s">
        <v>349</v>
      </c>
      <c r="C135" s="222" t="s">
        <v>744</v>
      </c>
      <c r="D135" s="222"/>
      <c r="E135" s="222"/>
      <c r="F135" s="222"/>
      <c r="G135" s="222"/>
      <c r="H135" s="222"/>
      <c r="I135" s="222"/>
    </row>
    <row r="136" spans="1:9">
      <c r="A136" s="243" t="s">
        <v>305</v>
      </c>
      <c r="B136" s="226"/>
      <c r="C136" s="239"/>
      <c r="D136" s="239"/>
      <c r="E136" s="239"/>
      <c r="F136" s="239"/>
      <c r="G136" s="239"/>
      <c r="H136" s="239"/>
      <c r="I136" s="239"/>
    </row>
    <row r="137" spans="1:9" ht="24">
      <c r="A137" s="222" t="s">
        <v>291</v>
      </c>
      <c r="B137" s="222" t="s">
        <v>349</v>
      </c>
      <c r="C137" s="222" t="s">
        <v>746</v>
      </c>
      <c r="D137" s="222"/>
      <c r="E137" s="222"/>
      <c r="F137" s="222"/>
      <c r="G137" s="222"/>
      <c r="H137" s="222"/>
      <c r="I137" s="222"/>
    </row>
    <row r="138" spans="1:9" ht="24">
      <c r="A138" s="222" t="s">
        <v>440</v>
      </c>
      <c r="B138" s="222" t="s">
        <v>349</v>
      </c>
      <c r="C138" s="222" t="s">
        <v>744</v>
      </c>
      <c r="D138" s="222"/>
      <c r="E138" s="222"/>
      <c r="F138" s="222"/>
      <c r="G138" s="222"/>
      <c r="H138" s="222"/>
      <c r="I138" s="222"/>
    </row>
    <row r="139" spans="1:9" ht="24">
      <c r="A139" s="222" t="s">
        <v>554</v>
      </c>
      <c r="B139" s="222" t="s">
        <v>349</v>
      </c>
      <c r="C139" s="222" t="s">
        <v>744</v>
      </c>
      <c r="D139" s="222"/>
      <c r="E139" s="222"/>
      <c r="F139" s="222"/>
      <c r="G139" s="222"/>
      <c r="H139" s="222"/>
      <c r="I139" s="222"/>
    </row>
    <row r="140" spans="1:9" ht="24">
      <c r="A140" s="222" t="s">
        <v>531</v>
      </c>
      <c r="B140" s="222" t="s">
        <v>349</v>
      </c>
      <c r="C140" s="222" t="s">
        <v>744</v>
      </c>
      <c r="D140" s="222"/>
      <c r="E140" s="222"/>
      <c r="F140" s="222"/>
      <c r="G140" s="222"/>
      <c r="H140" s="222"/>
      <c r="I140" s="222"/>
    </row>
    <row r="141" spans="1:9" ht="24">
      <c r="A141" s="222" t="s">
        <v>313</v>
      </c>
      <c r="B141" s="222" t="s">
        <v>349</v>
      </c>
      <c r="C141" s="222" t="s">
        <v>744</v>
      </c>
      <c r="D141" s="222"/>
      <c r="E141" s="222"/>
      <c r="F141" s="222"/>
      <c r="G141" s="222"/>
      <c r="H141" s="222"/>
      <c r="I141" s="222"/>
    </row>
    <row r="142" spans="1:9" ht="24">
      <c r="A142" s="244" t="s">
        <v>187</v>
      </c>
      <c r="B142" s="222" t="s">
        <v>349</v>
      </c>
      <c r="C142" s="222" t="s">
        <v>744</v>
      </c>
      <c r="D142" s="222"/>
      <c r="E142" s="222"/>
      <c r="F142" s="222"/>
      <c r="G142" s="222"/>
      <c r="H142" s="222"/>
      <c r="I142" s="222"/>
    </row>
    <row r="143" spans="1:9" ht="25" thickBot="1">
      <c r="A143" s="225" t="s">
        <v>351</v>
      </c>
      <c r="B143" s="222" t="s">
        <v>204</v>
      </c>
      <c r="C143" s="222" t="s">
        <v>378</v>
      </c>
      <c r="D143" s="222"/>
      <c r="E143" s="222"/>
      <c r="F143" s="222"/>
      <c r="G143" s="222"/>
      <c r="H143" s="222"/>
      <c r="I143" s="222"/>
    </row>
    <row r="144" spans="1:9" ht="50" thickTop="1" thickBot="1">
      <c r="A144" s="318" t="s">
        <v>359</v>
      </c>
      <c r="B144" s="310" t="s">
        <v>405</v>
      </c>
      <c r="C144" s="310" t="s">
        <v>558</v>
      </c>
      <c r="D144" s="309"/>
      <c r="E144" s="309"/>
      <c r="F144" s="309"/>
      <c r="G144" s="309"/>
      <c r="H144" s="309"/>
      <c r="I144" s="309"/>
    </row>
    <row r="145" spans="1:9" ht="47" thickTop="1" thickBot="1">
      <c r="A145" s="218" t="s">
        <v>754</v>
      </c>
      <c r="B145" s="219" t="s">
        <v>664</v>
      </c>
      <c r="C145" s="220" t="s">
        <v>510</v>
      </c>
      <c r="D145" s="220"/>
      <c r="E145" s="220"/>
      <c r="F145" s="220"/>
      <c r="G145" s="220"/>
      <c r="H145" s="220"/>
      <c r="I145" s="220"/>
    </row>
    <row r="146" spans="1:9" ht="86" thickTop="1" thickBot="1">
      <c r="A146" s="232" t="s">
        <v>51</v>
      </c>
      <c r="B146" s="312" t="s">
        <v>19</v>
      </c>
      <c r="C146" s="312" t="s">
        <v>839</v>
      </c>
      <c r="D146" s="309"/>
      <c r="E146" s="309"/>
      <c r="F146" s="309"/>
      <c r="G146" s="309"/>
      <c r="H146" s="309"/>
      <c r="I146" s="309"/>
    </row>
    <row r="147" spans="1:9" ht="14" thickTop="1">
      <c r="A147" s="235" t="s">
        <v>755</v>
      </c>
      <c r="B147" s="235" t="s">
        <v>756</v>
      </c>
      <c r="C147" s="235"/>
      <c r="D147" s="248"/>
      <c r="E147" s="248"/>
      <c r="F147" s="248"/>
      <c r="G147" s="248"/>
      <c r="H147" s="248"/>
      <c r="I147" s="248"/>
    </row>
    <row r="148" spans="1:9" ht="24">
      <c r="A148" s="231" t="s">
        <v>757</v>
      </c>
      <c r="B148" s="245" t="s">
        <v>620</v>
      </c>
      <c r="C148" s="231"/>
      <c r="D148" s="231"/>
      <c r="E148" s="231"/>
      <c r="F148" s="231"/>
      <c r="G148" s="231"/>
      <c r="H148" s="231"/>
      <c r="I148" s="231"/>
    </row>
    <row r="149" spans="1:9">
      <c r="A149" s="235" t="s">
        <v>758</v>
      </c>
      <c r="B149" s="235"/>
      <c r="C149" s="235"/>
      <c r="D149" s="235"/>
      <c r="E149" s="235"/>
      <c r="F149" s="235"/>
      <c r="G149" s="235"/>
      <c r="H149" s="235"/>
      <c r="I149" s="235"/>
    </row>
    <row r="150" spans="1:9" ht="24">
      <c r="A150" s="231" t="s">
        <v>759</v>
      </c>
      <c r="B150" s="245" t="s">
        <v>620</v>
      </c>
      <c r="C150" s="231"/>
      <c r="D150" s="231"/>
      <c r="E150" s="231"/>
      <c r="F150" s="231"/>
      <c r="G150" s="231"/>
      <c r="H150" s="231"/>
      <c r="I150" s="231"/>
    </row>
    <row r="151" spans="1:9">
      <c r="A151" s="235" t="s">
        <v>760</v>
      </c>
      <c r="B151" s="235"/>
      <c r="C151" s="235"/>
      <c r="D151" s="292"/>
      <c r="E151" s="292"/>
      <c r="F151" s="292"/>
      <c r="G151" s="292"/>
      <c r="H151" s="292"/>
      <c r="I151" s="292"/>
    </row>
    <row r="152" spans="1:9">
      <c r="A152" s="235" t="s">
        <v>761</v>
      </c>
      <c r="B152" s="235"/>
      <c r="C152" s="235"/>
      <c r="D152" s="235"/>
      <c r="E152" s="235"/>
      <c r="F152" s="235"/>
      <c r="G152" s="235"/>
      <c r="H152" s="235"/>
      <c r="I152" s="235"/>
    </row>
    <row r="153" spans="1:9">
      <c r="A153" s="235" t="s">
        <v>762</v>
      </c>
      <c r="B153" s="235"/>
      <c r="C153" s="235"/>
      <c r="D153" s="235"/>
      <c r="E153" s="235"/>
      <c r="F153" s="235"/>
      <c r="G153" s="235"/>
      <c r="H153" s="235"/>
      <c r="I153" s="235"/>
    </row>
    <row r="154" spans="1:9">
      <c r="A154" s="235" t="s">
        <v>763</v>
      </c>
      <c r="B154" s="235"/>
      <c r="C154" s="235"/>
      <c r="D154" s="235"/>
      <c r="E154" s="235"/>
      <c r="F154" s="235"/>
      <c r="G154" s="235"/>
      <c r="H154" s="235"/>
      <c r="I154" s="235"/>
    </row>
    <row r="155" spans="1:9">
      <c r="A155" s="235" t="s">
        <v>764</v>
      </c>
      <c r="B155" s="235"/>
      <c r="C155" s="235"/>
      <c r="D155" s="248"/>
      <c r="E155" s="248"/>
      <c r="F155" s="248"/>
      <c r="G155" s="248"/>
      <c r="H155" s="248"/>
      <c r="I155" s="248"/>
    </row>
    <row r="156" spans="1:9">
      <c r="A156" s="235" t="s">
        <v>679</v>
      </c>
      <c r="B156" s="235"/>
      <c r="C156" s="235"/>
      <c r="D156" s="248"/>
      <c r="E156" s="248"/>
      <c r="F156" s="248"/>
      <c r="G156" s="248"/>
      <c r="H156" s="248"/>
      <c r="I156" s="248"/>
    </row>
    <row r="157" spans="1:9" ht="24">
      <c r="A157" s="246" t="s">
        <v>680</v>
      </c>
      <c r="B157" s="246" t="s">
        <v>360</v>
      </c>
      <c r="C157" s="246"/>
      <c r="D157" s="246"/>
      <c r="E157" s="246"/>
      <c r="F157" s="246"/>
      <c r="G157" s="246"/>
      <c r="H157" s="246"/>
      <c r="I157" s="246"/>
    </row>
    <row r="158" spans="1:9" ht="24">
      <c r="A158" s="246" t="s">
        <v>681</v>
      </c>
      <c r="B158" s="247" t="s">
        <v>360</v>
      </c>
      <c r="C158" s="246"/>
      <c r="D158" s="246"/>
      <c r="E158" s="246"/>
      <c r="F158" s="246"/>
      <c r="G158" s="246"/>
      <c r="H158" s="246"/>
      <c r="I158" s="246"/>
    </row>
    <row r="159" spans="1:9" ht="24">
      <c r="A159" s="226" t="s">
        <v>682</v>
      </c>
      <c r="B159" s="247" t="s">
        <v>683</v>
      </c>
      <c r="C159" s="226"/>
      <c r="D159" s="235"/>
      <c r="E159" s="235"/>
      <c r="F159" s="235"/>
      <c r="G159" s="235"/>
      <c r="H159" s="235"/>
      <c r="I159" s="235"/>
    </row>
    <row r="160" spans="1:9">
      <c r="A160" s="226" t="s">
        <v>684</v>
      </c>
      <c r="B160" s="226"/>
      <c r="C160" s="226"/>
      <c r="D160" s="235"/>
      <c r="E160" s="235"/>
      <c r="F160" s="235"/>
      <c r="G160" s="235"/>
      <c r="H160" s="235"/>
      <c r="I160" s="235"/>
    </row>
    <row r="161" spans="1:9">
      <c r="A161" s="226" t="s">
        <v>685</v>
      </c>
      <c r="B161" s="226"/>
      <c r="C161" s="226"/>
      <c r="D161" s="235"/>
      <c r="E161" s="235"/>
      <c r="F161" s="235"/>
      <c r="G161" s="235"/>
      <c r="H161" s="235"/>
      <c r="I161" s="235"/>
    </row>
    <row r="162" spans="1:9">
      <c r="A162" s="246" t="s">
        <v>686</v>
      </c>
      <c r="B162" s="246"/>
      <c r="C162" s="246"/>
      <c r="D162" s="246"/>
      <c r="E162" s="246"/>
      <c r="F162" s="246"/>
      <c r="G162" s="246"/>
      <c r="H162" s="246"/>
      <c r="I162" s="246"/>
    </row>
    <row r="163" spans="1:9" ht="24">
      <c r="A163" s="248" t="s">
        <v>687</v>
      </c>
      <c r="B163" s="248"/>
      <c r="C163" s="248"/>
      <c r="D163" s="248"/>
      <c r="E163" s="248"/>
      <c r="F163" s="248"/>
      <c r="G163" s="248"/>
      <c r="H163" s="248"/>
      <c r="I163" s="248"/>
    </row>
    <row r="164" spans="1:9" ht="48">
      <c r="A164" s="222" t="s">
        <v>319</v>
      </c>
      <c r="B164" s="222" t="s">
        <v>360</v>
      </c>
      <c r="C164" s="222" t="s">
        <v>63</v>
      </c>
      <c r="D164" s="222"/>
      <c r="E164" s="222"/>
      <c r="F164" s="222"/>
      <c r="G164" s="222"/>
      <c r="H164" s="222"/>
      <c r="I164" s="222"/>
    </row>
    <row r="165" spans="1:9">
      <c r="A165" s="242" t="s">
        <v>376</v>
      </c>
      <c r="B165" s="249"/>
      <c r="C165" s="226"/>
      <c r="D165" s="226"/>
      <c r="E165" s="226"/>
      <c r="F165" s="226"/>
      <c r="G165" s="226"/>
      <c r="H165" s="226"/>
      <c r="I165" s="226"/>
    </row>
    <row r="166" spans="1:9">
      <c r="A166" s="226"/>
      <c r="B166" s="249"/>
      <c r="C166" s="226"/>
      <c r="D166" s="226"/>
      <c r="E166" s="226"/>
      <c r="F166" s="226"/>
      <c r="G166" s="226"/>
      <c r="H166" s="226"/>
      <c r="I166" s="226"/>
    </row>
    <row r="167" spans="1:9" ht="24">
      <c r="A167" s="222" t="s">
        <v>306</v>
      </c>
      <c r="B167" s="222" t="s">
        <v>225</v>
      </c>
      <c r="C167" s="222" t="s">
        <v>278</v>
      </c>
      <c r="D167" s="222"/>
      <c r="E167" s="222"/>
      <c r="F167" s="222"/>
      <c r="G167" s="222"/>
      <c r="H167" s="222"/>
      <c r="I167" s="222"/>
    </row>
    <row r="168" spans="1:9" ht="24">
      <c r="A168" s="222" t="s">
        <v>572</v>
      </c>
      <c r="B168" s="222" t="s">
        <v>225</v>
      </c>
      <c r="C168" s="222" t="s">
        <v>278</v>
      </c>
      <c r="D168" s="222"/>
      <c r="E168" s="222"/>
      <c r="F168" s="222"/>
      <c r="G168" s="222"/>
      <c r="H168" s="222"/>
      <c r="I168" s="222"/>
    </row>
    <row r="169" spans="1:9" ht="24">
      <c r="A169" s="222" t="s">
        <v>556</v>
      </c>
      <c r="B169" s="222" t="s">
        <v>225</v>
      </c>
      <c r="C169" s="222" t="s">
        <v>278</v>
      </c>
      <c r="D169" s="222"/>
      <c r="E169" s="222"/>
      <c r="F169" s="222"/>
      <c r="G169" s="222"/>
      <c r="H169" s="222"/>
      <c r="I169" s="222"/>
    </row>
    <row r="170" spans="1:9">
      <c r="A170" s="226" t="s">
        <v>557</v>
      </c>
      <c r="B170" s="226"/>
      <c r="C170" s="226"/>
      <c r="D170" s="226"/>
      <c r="E170" s="226"/>
      <c r="F170" s="226"/>
      <c r="G170" s="226"/>
      <c r="H170" s="226"/>
      <c r="I170" s="226"/>
    </row>
    <row r="171" spans="1:9">
      <c r="A171" s="226" t="s">
        <v>235</v>
      </c>
      <c r="B171" s="226"/>
      <c r="C171" s="226"/>
      <c r="D171" s="226"/>
      <c r="E171" s="226"/>
      <c r="F171" s="226"/>
      <c r="G171" s="226"/>
      <c r="H171" s="226"/>
      <c r="I171" s="226"/>
    </row>
    <row r="172" spans="1:9">
      <c r="A172" s="222" t="s">
        <v>327</v>
      </c>
      <c r="B172" s="222" t="s">
        <v>148</v>
      </c>
      <c r="C172" s="222"/>
      <c r="D172" s="222"/>
      <c r="E172" s="222"/>
      <c r="F172" s="222"/>
      <c r="G172" s="222"/>
      <c r="H172" s="222"/>
      <c r="I172" s="222"/>
    </row>
    <row r="173" spans="1:9">
      <c r="A173" s="222" t="s">
        <v>328</v>
      </c>
      <c r="B173" s="222" t="s">
        <v>148</v>
      </c>
      <c r="C173" s="222"/>
      <c r="D173" s="222"/>
      <c r="E173" s="222"/>
      <c r="F173" s="222"/>
      <c r="G173" s="222"/>
      <c r="H173" s="222"/>
      <c r="I173" s="222"/>
    </row>
    <row r="174" spans="1:9">
      <c r="A174" s="222" t="s">
        <v>357</v>
      </c>
      <c r="B174" s="222" t="s">
        <v>148</v>
      </c>
      <c r="C174" s="222"/>
      <c r="D174" s="222"/>
      <c r="E174" s="222"/>
      <c r="F174" s="222"/>
      <c r="G174" s="222"/>
      <c r="H174" s="222"/>
      <c r="I174" s="222"/>
    </row>
    <row r="175" spans="1:9">
      <c r="A175" s="222" t="s">
        <v>312</v>
      </c>
      <c r="B175" s="222" t="s">
        <v>148</v>
      </c>
      <c r="C175" s="222"/>
      <c r="D175" s="222"/>
      <c r="E175" s="222"/>
      <c r="F175" s="222"/>
      <c r="G175" s="222"/>
      <c r="H175" s="222"/>
      <c r="I175" s="222"/>
    </row>
    <row r="176" spans="1:9">
      <c r="A176" s="226" t="s">
        <v>474</v>
      </c>
      <c r="B176" s="226"/>
      <c r="C176" s="226" t="s">
        <v>688</v>
      </c>
      <c r="D176" s="226"/>
      <c r="E176" s="226"/>
      <c r="F176" s="226"/>
      <c r="G176" s="226"/>
      <c r="H176" s="226"/>
      <c r="I176" s="226"/>
    </row>
    <row r="177" spans="1:9">
      <c r="A177" s="222" t="s">
        <v>566</v>
      </c>
      <c r="B177" s="222" t="s">
        <v>148</v>
      </c>
      <c r="C177" s="222"/>
      <c r="D177" s="222"/>
      <c r="E177" s="222"/>
      <c r="F177" s="222"/>
      <c r="G177" s="222"/>
      <c r="H177" s="222"/>
      <c r="I177" s="222"/>
    </row>
    <row r="178" spans="1:9">
      <c r="A178" s="222" t="s">
        <v>5</v>
      </c>
      <c r="B178" s="222" t="s">
        <v>148</v>
      </c>
      <c r="C178" s="222"/>
      <c r="D178" s="222"/>
      <c r="E178" s="222"/>
      <c r="F178" s="222"/>
      <c r="G178" s="222"/>
      <c r="H178" s="222"/>
      <c r="I178" s="222"/>
    </row>
    <row r="179" spans="1:9">
      <c r="A179" s="222" t="s">
        <v>58</v>
      </c>
      <c r="B179" s="222" t="s">
        <v>148</v>
      </c>
      <c r="C179" s="222"/>
      <c r="D179" s="222"/>
      <c r="E179" s="222"/>
      <c r="F179" s="222"/>
      <c r="G179" s="222"/>
      <c r="H179" s="222"/>
      <c r="I179" s="222"/>
    </row>
    <row r="180" spans="1:9">
      <c r="A180" s="222" t="s">
        <v>6</v>
      </c>
      <c r="B180" s="222" t="s">
        <v>148</v>
      </c>
      <c r="C180" s="222"/>
      <c r="D180" s="222"/>
      <c r="E180" s="222"/>
      <c r="F180" s="222"/>
      <c r="G180" s="222"/>
      <c r="H180" s="222"/>
      <c r="I180" s="222"/>
    </row>
    <row r="181" spans="1:9">
      <c r="A181" s="222"/>
      <c r="B181" s="222"/>
      <c r="C181" s="222"/>
      <c r="D181" s="222"/>
      <c r="E181" s="222"/>
      <c r="F181" s="222"/>
      <c r="G181" s="222"/>
      <c r="H181" s="222"/>
      <c r="I181" s="222"/>
    </row>
    <row r="182" spans="1:9" ht="24">
      <c r="A182" s="231" t="s">
        <v>647</v>
      </c>
      <c r="B182" s="245" t="s">
        <v>620</v>
      </c>
      <c r="C182" s="231"/>
      <c r="D182" s="231"/>
      <c r="E182" s="231"/>
      <c r="F182" s="231"/>
      <c r="G182" s="231"/>
      <c r="H182" s="231"/>
      <c r="I182" s="231"/>
    </row>
    <row r="183" spans="1:9">
      <c r="A183" s="231" t="s">
        <v>369</v>
      </c>
      <c r="B183" s="231" t="s">
        <v>219</v>
      </c>
      <c r="C183" s="231"/>
      <c r="D183" s="231"/>
      <c r="E183" s="231"/>
      <c r="F183" s="231"/>
      <c r="G183" s="231"/>
      <c r="H183" s="231"/>
      <c r="I183" s="231"/>
    </row>
    <row r="184" spans="1:9" ht="24">
      <c r="A184" s="231" t="s">
        <v>461</v>
      </c>
      <c r="B184" s="245" t="s">
        <v>620</v>
      </c>
      <c r="C184" s="231"/>
      <c r="D184" s="231"/>
      <c r="E184" s="231"/>
      <c r="F184" s="231"/>
      <c r="G184" s="231"/>
      <c r="H184" s="231"/>
      <c r="I184" s="231"/>
    </row>
    <row r="185" spans="1:9" ht="24">
      <c r="A185" s="231" t="s">
        <v>262</v>
      </c>
      <c r="B185" s="245" t="s">
        <v>620</v>
      </c>
      <c r="C185" s="231"/>
      <c r="D185" s="231"/>
      <c r="E185" s="231"/>
      <c r="F185" s="231"/>
      <c r="G185" s="231"/>
      <c r="H185" s="231"/>
      <c r="I185" s="231"/>
    </row>
    <row r="186" spans="1:9">
      <c r="A186" s="235" t="s">
        <v>791</v>
      </c>
      <c r="B186" s="235" t="s">
        <v>792</v>
      </c>
      <c r="C186" s="235"/>
      <c r="D186" s="235"/>
      <c r="E186" s="235"/>
      <c r="F186" s="235"/>
      <c r="G186" s="235"/>
      <c r="H186" s="235"/>
      <c r="I186" s="235"/>
    </row>
    <row r="187" spans="1:9">
      <c r="A187" s="235" t="s">
        <v>793</v>
      </c>
      <c r="B187" s="235" t="s">
        <v>794</v>
      </c>
      <c r="C187" s="235"/>
      <c r="D187" s="235"/>
      <c r="E187" s="235"/>
      <c r="F187" s="235"/>
      <c r="G187" s="235"/>
      <c r="H187" s="235"/>
      <c r="I187" s="235"/>
    </row>
    <row r="188" spans="1:9" ht="24">
      <c r="A188" s="231" t="s">
        <v>265</v>
      </c>
      <c r="B188" s="227" t="s">
        <v>665</v>
      </c>
      <c r="C188" s="231"/>
      <c r="D188" s="231"/>
      <c r="E188" s="231"/>
      <c r="F188" s="231"/>
      <c r="G188" s="231"/>
      <c r="H188" s="231"/>
      <c r="I188" s="231"/>
    </row>
    <row r="189" spans="1:9" ht="24">
      <c r="A189" s="241" t="s">
        <v>103</v>
      </c>
      <c r="B189" s="226"/>
      <c r="C189" s="226"/>
      <c r="D189" s="226"/>
      <c r="E189" s="226"/>
      <c r="F189" s="226"/>
      <c r="G189" s="226"/>
      <c r="H189" s="226"/>
      <c r="I189" s="226"/>
    </row>
    <row r="190" spans="1:9">
      <c r="A190" s="226" t="s">
        <v>290</v>
      </c>
      <c r="B190" s="226"/>
      <c r="C190" s="226"/>
      <c r="D190" s="226"/>
      <c r="E190" s="226"/>
      <c r="F190" s="226"/>
      <c r="G190" s="226"/>
      <c r="H190" s="226"/>
      <c r="I190" s="226"/>
    </row>
    <row r="191" spans="1:9" ht="48">
      <c r="A191" s="222" t="s">
        <v>136</v>
      </c>
      <c r="B191" s="224" t="s">
        <v>795</v>
      </c>
      <c r="C191" s="222" t="s">
        <v>419</v>
      </c>
      <c r="D191" s="222"/>
      <c r="E191" s="222"/>
      <c r="F191" s="222"/>
      <c r="G191" s="222"/>
      <c r="H191" s="222"/>
      <c r="I191" s="222"/>
    </row>
    <row r="192" spans="1:9">
      <c r="A192" s="226" t="s">
        <v>21</v>
      </c>
      <c r="B192" s="241"/>
      <c r="C192" s="226"/>
      <c r="D192" s="226"/>
      <c r="E192" s="226"/>
      <c r="F192" s="226"/>
      <c r="G192" s="226"/>
      <c r="H192" s="226"/>
      <c r="I192" s="226"/>
    </row>
    <row r="193" spans="1:9" ht="36">
      <c r="A193" s="222" t="s">
        <v>135</v>
      </c>
      <c r="B193" s="222" t="s">
        <v>796</v>
      </c>
      <c r="C193" s="222" t="s">
        <v>196</v>
      </c>
      <c r="D193" s="222"/>
      <c r="E193" s="222"/>
      <c r="F193" s="222"/>
      <c r="G193" s="222"/>
      <c r="H193" s="222"/>
      <c r="I193" s="222"/>
    </row>
    <row r="194" spans="1:9">
      <c r="A194" s="222" t="s">
        <v>59</v>
      </c>
      <c r="B194" s="222" t="s">
        <v>481</v>
      </c>
      <c r="C194" s="222" t="s">
        <v>196</v>
      </c>
      <c r="D194" s="222"/>
      <c r="E194" s="222"/>
      <c r="F194" s="222"/>
      <c r="G194" s="222"/>
      <c r="H194" s="222"/>
      <c r="I194" s="222"/>
    </row>
    <row r="195" spans="1:9">
      <c r="A195" s="222" t="s">
        <v>231</v>
      </c>
      <c r="B195" s="222" t="s">
        <v>481</v>
      </c>
      <c r="C195" s="222" t="s">
        <v>196</v>
      </c>
      <c r="D195" s="222"/>
      <c r="E195" s="222"/>
      <c r="F195" s="222"/>
      <c r="G195" s="222"/>
      <c r="H195" s="222"/>
      <c r="I195" s="222"/>
    </row>
    <row r="196" spans="1:9">
      <c r="A196" s="222" t="s">
        <v>331</v>
      </c>
      <c r="B196" s="222" t="s">
        <v>481</v>
      </c>
      <c r="C196" s="222" t="s">
        <v>196</v>
      </c>
      <c r="D196" s="222"/>
      <c r="E196" s="222"/>
      <c r="F196" s="222"/>
      <c r="G196" s="222"/>
      <c r="H196" s="222"/>
      <c r="I196" s="222"/>
    </row>
    <row r="197" spans="1:9" ht="24">
      <c r="A197" s="222" t="s">
        <v>614</v>
      </c>
      <c r="B197" s="222" t="s">
        <v>481</v>
      </c>
      <c r="C197" s="222" t="s">
        <v>196</v>
      </c>
      <c r="D197" s="222"/>
      <c r="E197" s="222"/>
      <c r="F197" s="222"/>
      <c r="G197" s="222"/>
      <c r="H197" s="222"/>
      <c r="I197" s="222"/>
    </row>
    <row r="198" spans="1:9">
      <c r="A198" s="222" t="s">
        <v>549</v>
      </c>
      <c r="B198" s="222" t="s">
        <v>481</v>
      </c>
      <c r="C198" s="222" t="s">
        <v>196</v>
      </c>
      <c r="D198" s="222"/>
      <c r="E198" s="222"/>
      <c r="F198" s="222"/>
      <c r="G198" s="222"/>
      <c r="H198" s="222"/>
      <c r="I198" s="222"/>
    </row>
    <row r="199" spans="1:9">
      <c r="A199" s="222" t="s">
        <v>388</v>
      </c>
      <c r="B199" s="222" t="s">
        <v>481</v>
      </c>
      <c r="C199" s="222" t="s">
        <v>196</v>
      </c>
      <c r="D199" s="222"/>
      <c r="E199" s="222"/>
      <c r="F199" s="222"/>
      <c r="G199" s="222"/>
      <c r="H199" s="222"/>
      <c r="I199" s="222"/>
    </row>
    <row r="200" spans="1:9">
      <c r="A200" s="222" t="s">
        <v>206</v>
      </c>
      <c r="B200" s="222" t="s">
        <v>481</v>
      </c>
      <c r="C200" s="222" t="s">
        <v>196</v>
      </c>
      <c r="D200" s="222"/>
      <c r="E200" s="222"/>
      <c r="F200" s="222"/>
      <c r="G200" s="222"/>
      <c r="H200" s="222"/>
      <c r="I200" s="222"/>
    </row>
    <row r="201" spans="1:9">
      <c r="A201" s="222" t="s">
        <v>586</v>
      </c>
      <c r="B201" s="222" t="s">
        <v>481</v>
      </c>
      <c r="C201" s="222" t="s">
        <v>196</v>
      </c>
      <c r="D201" s="222"/>
      <c r="E201" s="222"/>
      <c r="F201" s="222"/>
      <c r="G201" s="222"/>
      <c r="H201" s="222"/>
      <c r="I201" s="222"/>
    </row>
    <row r="202" spans="1:9" ht="24">
      <c r="A202" s="222" t="s">
        <v>99</v>
      </c>
      <c r="B202" s="222" t="s">
        <v>481</v>
      </c>
      <c r="C202" s="222" t="s">
        <v>196</v>
      </c>
      <c r="D202" s="222"/>
      <c r="E202" s="222"/>
      <c r="F202" s="222"/>
      <c r="G202" s="222"/>
      <c r="H202" s="222"/>
      <c r="I202" s="222"/>
    </row>
    <row r="203" spans="1:9">
      <c r="A203" s="222" t="s">
        <v>348</v>
      </c>
      <c r="B203" s="222" t="s">
        <v>481</v>
      </c>
      <c r="C203" s="222" t="s">
        <v>196</v>
      </c>
      <c r="D203" s="222"/>
      <c r="E203" s="222"/>
      <c r="F203" s="222"/>
      <c r="G203" s="222"/>
      <c r="H203" s="222"/>
      <c r="I203" s="222"/>
    </row>
    <row r="204" spans="1:9">
      <c r="A204" s="222" t="s">
        <v>300</v>
      </c>
      <c r="B204" s="222" t="s">
        <v>481</v>
      </c>
      <c r="C204" s="222" t="s">
        <v>196</v>
      </c>
      <c r="D204" s="222"/>
      <c r="E204" s="222"/>
      <c r="F204" s="222"/>
      <c r="G204" s="222"/>
      <c r="H204" s="222"/>
      <c r="I204" s="222"/>
    </row>
    <row r="205" spans="1:9">
      <c r="A205" s="222" t="s">
        <v>263</v>
      </c>
      <c r="B205" s="222" t="s">
        <v>481</v>
      </c>
      <c r="C205" s="222" t="s">
        <v>196</v>
      </c>
      <c r="D205" s="222"/>
      <c r="E205" s="222"/>
      <c r="F205" s="222"/>
      <c r="G205" s="222"/>
      <c r="H205" s="222"/>
      <c r="I205" s="222"/>
    </row>
    <row r="206" spans="1:9">
      <c r="A206" s="222" t="s">
        <v>613</v>
      </c>
      <c r="B206" s="222" t="s">
        <v>481</v>
      </c>
      <c r="C206" s="222" t="s">
        <v>196</v>
      </c>
      <c r="D206" s="222"/>
      <c r="E206" s="222"/>
      <c r="F206" s="222"/>
      <c r="G206" s="222"/>
      <c r="H206" s="222"/>
      <c r="I206" s="222"/>
    </row>
    <row r="207" spans="1:9">
      <c r="A207" s="222" t="s">
        <v>193</v>
      </c>
      <c r="B207" s="222" t="s">
        <v>481</v>
      </c>
      <c r="C207" s="222" t="s">
        <v>196</v>
      </c>
      <c r="D207" s="222"/>
      <c r="E207" s="222"/>
      <c r="F207" s="222"/>
      <c r="G207" s="222"/>
      <c r="H207" s="222"/>
      <c r="I207" s="222"/>
    </row>
    <row r="208" spans="1:9">
      <c r="A208" s="222" t="s">
        <v>269</v>
      </c>
      <c r="B208" s="222" t="s">
        <v>481</v>
      </c>
      <c r="C208" s="222" t="s">
        <v>196</v>
      </c>
      <c r="D208" s="222"/>
      <c r="E208" s="222"/>
      <c r="F208" s="222"/>
      <c r="G208" s="222"/>
      <c r="H208" s="222"/>
      <c r="I208" s="222"/>
    </row>
    <row r="209" spans="1:9">
      <c r="A209" s="222" t="s">
        <v>660</v>
      </c>
      <c r="B209" s="222"/>
      <c r="C209" s="222" t="s">
        <v>196</v>
      </c>
      <c r="D209" s="222"/>
      <c r="E209" s="222"/>
      <c r="F209" s="222"/>
      <c r="G209" s="222"/>
      <c r="H209" s="222"/>
      <c r="I209" s="222"/>
    </row>
    <row r="210" spans="1:9">
      <c r="A210" s="226" t="s">
        <v>284</v>
      </c>
      <c r="B210" s="226"/>
      <c r="C210" s="226" t="s">
        <v>797</v>
      </c>
      <c r="D210" s="226"/>
      <c r="E210" s="226"/>
      <c r="F210" s="226"/>
      <c r="G210" s="226"/>
      <c r="H210" s="226"/>
      <c r="I210" s="226"/>
    </row>
    <row r="211" spans="1:9">
      <c r="A211" s="226" t="s">
        <v>21</v>
      </c>
      <c r="B211" s="226"/>
      <c r="C211" s="226" t="s">
        <v>798</v>
      </c>
      <c r="D211" s="226"/>
      <c r="E211" s="226"/>
      <c r="F211" s="226"/>
      <c r="G211" s="226"/>
      <c r="H211" s="226"/>
      <c r="I211" s="226"/>
    </row>
    <row r="212" spans="1:9" ht="36">
      <c r="A212" s="222" t="s">
        <v>182</v>
      </c>
      <c r="B212" s="224" t="s">
        <v>799</v>
      </c>
      <c r="C212" s="222" t="s">
        <v>507</v>
      </c>
      <c r="D212" s="222"/>
      <c r="E212" s="222"/>
      <c r="F212" s="222"/>
      <c r="G212" s="222"/>
      <c r="H212" s="222"/>
      <c r="I212" s="222"/>
    </row>
    <row r="213" spans="1:9">
      <c r="A213" s="222" t="s">
        <v>231</v>
      </c>
      <c r="B213" s="222" t="s">
        <v>481</v>
      </c>
      <c r="C213" s="222" t="s">
        <v>507</v>
      </c>
      <c r="D213" s="222"/>
      <c r="E213" s="222"/>
      <c r="F213" s="222"/>
      <c r="G213" s="222"/>
      <c r="H213" s="222"/>
      <c r="I213" s="222"/>
    </row>
    <row r="214" spans="1:9" ht="24">
      <c r="A214" s="222" t="s">
        <v>604</v>
      </c>
      <c r="B214" s="222" t="s">
        <v>481</v>
      </c>
      <c r="C214" s="222" t="s">
        <v>507</v>
      </c>
      <c r="D214" s="222"/>
      <c r="E214" s="222"/>
      <c r="F214" s="222"/>
      <c r="G214" s="222"/>
      <c r="H214" s="222"/>
      <c r="I214" s="222"/>
    </row>
    <row r="215" spans="1:9">
      <c r="A215" s="222" t="s">
        <v>587</v>
      </c>
      <c r="B215" s="222" t="s">
        <v>481</v>
      </c>
      <c r="C215" s="222" t="s">
        <v>507</v>
      </c>
      <c r="D215" s="222"/>
      <c r="E215" s="222"/>
      <c r="F215" s="222"/>
      <c r="G215" s="222"/>
      <c r="H215" s="222"/>
      <c r="I215" s="222"/>
    </row>
    <row r="216" spans="1:9">
      <c r="A216" s="222" t="s">
        <v>615</v>
      </c>
      <c r="B216" s="222" t="s">
        <v>481</v>
      </c>
      <c r="C216" s="222" t="s">
        <v>507</v>
      </c>
      <c r="D216" s="222"/>
      <c r="E216" s="222"/>
      <c r="F216" s="222"/>
      <c r="G216" s="222"/>
      <c r="H216" s="222"/>
      <c r="I216" s="222"/>
    </row>
    <row r="217" spans="1:9">
      <c r="A217" s="222" t="s">
        <v>216</v>
      </c>
      <c r="B217" s="222" t="s">
        <v>481</v>
      </c>
      <c r="C217" s="222" t="s">
        <v>507</v>
      </c>
      <c r="D217" s="222"/>
      <c r="E217" s="222"/>
      <c r="F217" s="222"/>
      <c r="G217" s="222"/>
      <c r="H217" s="222"/>
      <c r="I217" s="222"/>
    </row>
    <row r="218" spans="1:9">
      <c r="A218" s="222" t="s">
        <v>171</v>
      </c>
      <c r="B218" s="222" t="s">
        <v>481</v>
      </c>
      <c r="C218" s="222" t="s">
        <v>507</v>
      </c>
      <c r="D218" s="222"/>
      <c r="E218" s="222"/>
      <c r="F218" s="222"/>
      <c r="G218" s="222"/>
      <c r="H218" s="222"/>
      <c r="I218" s="222"/>
    </row>
    <row r="219" spans="1:9">
      <c r="A219" s="222" t="s">
        <v>428</v>
      </c>
      <c r="B219" s="222" t="s">
        <v>481</v>
      </c>
      <c r="C219" s="222" t="s">
        <v>507</v>
      </c>
      <c r="D219" s="222"/>
      <c r="E219" s="222"/>
      <c r="F219" s="222"/>
      <c r="G219" s="222"/>
      <c r="H219" s="222"/>
      <c r="I219" s="222"/>
    </row>
    <row r="220" spans="1:9">
      <c r="A220" s="222" t="s">
        <v>276</v>
      </c>
      <c r="B220" s="222" t="s">
        <v>481</v>
      </c>
      <c r="C220" s="222" t="s">
        <v>507</v>
      </c>
      <c r="D220" s="222"/>
      <c r="E220" s="222"/>
      <c r="F220" s="222"/>
      <c r="G220" s="222"/>
      <c r="H220" s="222"/>
      <c r="I220" s="222"/>
    </row>
    <row r="221" spans="1:9">
      <c r="A221" s="222" t="s">
        <v>484</v>
      </c>
      <c r="B221" s="222" t="s">
        <v>481</v>
      </c>
      <c r="C221" s="222" t="s">
        <v>507</v>
      </c>
      <c r="D221" s="222"/>
      <c r="E221" s="222"/>
      <c r="F221" s="222"/>
      <c r="G221" s="222"/>
      <c r="H221" s="222"/>
      <c r="I221" s="222"/>
    </row>
    <row r="222" spans="1:9">
      <c r="A222" s="222" t="s">
        <v>611</v>
      </c>
      <c r="B222" s="222" t="s">
        <v>481</v>
      </c>
      <c r="C222" s="222" t="s">
        <v>507</v>
      </c>
      <c r="D222" s="222"/>
      <c r="E222" s="222"/>
      <c r="F222" s="222"/>
      <c r="G222" s="222"/>
      <c r="H222" s="222"/>
      <c r="I222" s="222"/>
    </row>
    <row r="223" spans="1:9">
      <c r="A223" s="222" t="s">
        <v>516</v>
      </c>
      <c r="B223" s="222" t="s">
        <v>481</v>
      </c>
      <c r="C223" s="222" t="s">
        <v>507</v>
      </c>
      <c r="D223" s="222"/>
      <c r="E223" s="222"/>
      <c r="F223" s="222"/>
      <c r="G223" s="222"/>
      <c r="H223" s="222"/>
      <c r="I223" s="222"/>
    </row>
    <row r="224" spans="1:9">
      <c r="A224" s="222" t="s">
        <v>617</v>
      </c>
      <c r="B224" s="222" t="s">
        <v>481</v>
      </c>
      <c r="C224" s="222" t="s">
        <v>507</v>
      </c>
      <c r="D224" s="222"/>
      <c r="E224" s="222"/>
      <c r="F224" s="222"/>
      <c r="G224" s="222"/>
      <c r="H224" s="222"/>
      <c r="I224" s="222"/>
    </row>
    <row r="225" spans="1:9">
      <c r="A225" s="222" t="s">
        <v>263</v>
      </c>
      <c r="B225" s="222" t="s">
        <v>481</v>
      </c>
      <c r="C225" s="222" t="s">
        <v>507</v>
      </c>
      <c r="D225" s="222"/>
      <c r="E225" s="222"/>
      <c r="F225" s="222"/>
      <c r="G225" s="222"/>
      <c r="H225" s="222"/>
      <c r="I225" s="222"/>
    </row>
    <row r="226" spans="1:9">
      <c r="A226" s="222" t="s">
        <v>269</v>
      </c>
      <c r="B226" s="222" t="s">
        <v>481</v>
      </c>
      <c r="C226" s="222" t="s">
        <v>507</v>
      </c>
      <c r="D226" s="222"/>
      <c r="E226" s="222"/>
      <c r="F226" s="222"/>
      <c r="G226" s="222"/>
      <c r="H226" s="222"/>
      <c r="I226" s="222"/>
    </row>
    <row r="227" spans="1:9">
      <c r="A227" s="222" t="s">
        <v>660</v>
      </c>
      <c r="B227" s="315" t="s">
        <v>664</v>
      </c>
      <c r="C227" s="222" t="s">
        <v>507</v>
      </c>
      <c r="D227" s="222"/>
      <c r="E227" s="222"/>
      <c r="F227" s="222"/>
      <c r="G227" s="222"/>
      <c r="H227" s="222"/>
      <c r="I227" s="222"/>
    </row>
    <row r="228" spans="1:9" ht="84">
      <c r="A228" s="218" t="s">
        <v>183</v>
      </c>
      <c r="B228" s="220" t="s">
        <v>800</v>
      </c>
      <c r="C228" s="250" t="s">
        <v>801</v>
      </c>
      <c r="D228" s="220"/>
      <c r="E228" s="220"/>
      <c r="F228" s="220"/>
      <c r="G228" s="220"/>
      <c r="H228" s="220"/>
      <c r="I228" s="220"/>
    </row>
    <row r="229" spans="1:9" ht="16" thickBot="1">
      <c r="A229" s="251" t="s">
        <v>802</v>
      </c>
      <c r="B229" s="252"/>
      <c r="C229" s="253"/>
      <c r="D229" s="252"/>
      <c r="E229" s="252"/>
      <c r="F229" s="252"/>
      <c r="G229" s="252"/>
      <c r="H229" s="252"/>
      <c r="I229" s="252"/>
    </row>
    <row r="230" spans="1:9" ht="74" thickTop="1" thickBot="1">
      <c r="A230" s="221" t="s">
        <v>1</v>
      </c>
      <c r="B230" s="265" t="s">
        <v>841</v>
      </c>
      <c r="C230" s="221" t="s">
        <v>840</v>
      </c>
      <c r="D230" s="309"/>
      <c r="E230" s="309"/>
      <c r="F230" s="309"/>
      <c r="G230" s="309"/>
      <c r="H230" s="309"/>
      <c r="I230" s="309"/>
    </row>
    <row r="231" spans="1:9" ht="26" thickTop="1" thickBot="1">
      <c r="A231" s="221" t="s">
        <v>40</v>
      </c>
      <c r="B231" s="305"/>
      <c r="C231" s="310" t="s">
        <v>41</v>
      </c>
      <c r="D231" s="309"/>
      <c r="E231" s="309"/>
      <c r="F231" s="309"/>
      <c r="G231" s="309"/>
      <c r="H231" s="309"/>
      <c r="I231" s="309"/>
    </row>
    <row r="232" spans="1:9" ht="74" thickTop="1" thickBot="1">
      <c r="A232" s="221" t="s">
        <v>66</v>
      </c>
      <c r="B232" s="265" t="s">
        <v>841</v>
      </c>
      <c r="C232" s="310" t="s">
        <v>718</v>
      </c>
      <c r="D232" s="309"/>
      <c r="E232" s="309"/>
      <c r="F232" s="309"/>
      <c r="G232" s="309"/>
      <c r="H232" s="309"/>
      <c r="I232" s="309"/>
    </row>
    <row r="233" spans="1:9" ht="15" thickTop="1" thickBot="1">
      <c r="A233" s="222" t="s">
        <v>121</v>
      </c>
      <c r="B233" s="222" t="s">
        <v>361</v>
      </c>
      <c r="C233" s="222"/>
      <c r="D233" s="222"/>
      <c r="E233" s="222"/>
      <c r="F233" s="222"/>
      <c r="G233" s="222"/>
      <c r="H233" s="222"/>
      <c r="I233" s="222"/>
    </row>
    <row r="234" spans="1:9" ht="50" thickTop="1" thickBot="1">
      <c r="A234" s="221" t="s">
        <v>105</v>
      </c>
      <c r="B234" s="310" t="s">
        <v>94</v>
      </c>
      <c r="C234" s="310" t="s">
        <v>527</v>
      </c>
      <c r="D234" s="309"/>
      <c r="E234" s="309"/>
      <c r="F234" s="309"/>
      <c r="G234" s="309"/>
      <c r="H234" s="309"/>
      <c r="I234" s="309"/>
    </row>
    <row r="235" spans="1:9" ht="15" thickTop="1" thickBot="1">
      <c r="A235" s="226" t="s">
        <v>719</v>
      </c>
      <c r="B235" s="226"/>
      <c r="C235" s="226" t="s">
        <v>720</v>
      </c>
      <c r="D235" s="249"/>
      <c r="E235" s="249"/>
      <c r="F235" s="249"/>
      <c r="G235" s="249"/>
      <c r="H235" s="249"/>
      <c r="I235" s="249"/>
    </row>
    <row r="236" spans="1:9" ht="26" thickTop="1" thickBot="1">
      <c r="A236" s="221" t="s">
        <v>478</v>
      </c>
      <c r="B236" s="265" t="s">
        <v>841</v>
      </c>
      <c r="C236" s="310"/>
      <c r="D236" s="309"/>
      <c r="E236" s="309"/>
      <c r="F236" s="309"/>
      <c r="G236" s="309"/>
      <c r="H236" s="309"/>
      <c r="I236" s="309"/>
    </row>
    <row r="237" spans="1:9" ht="26" thickTop="1" thickBot="1">
      <c r="A237" s="221" t="s">
        <v>45</v>
      </c>
      <c r="B237" s="265" t="s">
        <v>841</v>
      </c>
      <c r="C237" s="310"/>
      <c r="D237" s="309"/>
      <c r="E237" s="309"/>
      <c r="F237" s="309"/>
      <c r="G237" s="309"/>
      <c r="H237" s="309"/>
      <c r="I237" s="309"/>
    </row>
    <row r="238" spans="1:9" ht="37" thickTop="1">
      <c r="A238" s="254" t="s">
        <v>644</v>
      </c>
      <c r="B238" s="235"/>
      <c r="C238" s="254" t="s">
        <v>11</v>
      </c>
      <c r="D238" s="235"/>
      <c r="E238" s="235"/>
      <c r="F238" s="235"/>
      <c r="G238" s="235"/>
      <c r="H238" s="235"/>
      <c r="I238" s="235"/>
    </row>
    <row r="239" spans="1:9" ht="24">
      <c r="A239" s="231" t="s">
        <v>217</v>
      </c>
      <c r="B239" s="231" t="s">
        <v>184</v>
      </c>
      <c r="C239" s="231" t="s">
        <v>177</v>
      </c>
      <c r="D239" s="293"/>
      <c r="E239" s="293"/>
      <c r="F239" s="293"/>
      <c r="G239" s="293"/>
      <c r="H239" s="293"/>
      <c r="I239" s="293"/>
    </row>
    <row r="240" spans="1:9" ht="25" thickBot="1">
      <c r="A240" s="231" t="s">
        <v>260</v>
      </c>
      <c r="B240" s="231" t="s">
        <v>184</v>
      </c>
      <c r="C240" s="231" t="str">
        <f>+C$239</f>
        <v>enter zero if none, or "unknown" if information is not available</v>
      </c>
      <c r="D240" s="293"/>
      <c r="E240" s="293"/>
      <c r="F240" s="293"/>
      <c r="G240" s="293"/>
      <c r="H240" s="293"/>
      <c r="I240" s="293"/>
    </row>
    <row r="241" spans="1:9" ht="26" thickTop="1" thickBot="1">
      <c r="A241" s="232" t="s">
        <v>480</v>
      </c>
      <c r="B241" s="312" t="s">
        <v>184</v>
      </c>
      <c r="C241" s="312" t="str">
        <f>+C$239</f>
        <v>enter zero if none, or "unknown" if information is not available</v>
      </c>
      <c r="D241" s="309"/>
      <c r="E241" s="309"/>
      <c r="F241" s="309"/>
      <c r="G241" s="309"/>
      <c r="H241" s="309"/>
      <c r="I241" s="309"/>
    </row>
    <row r="242" spans="1:9" ht="25" thickTop="1">
      <c r="A242" s="235" t="s">
        <v>721</v>
      </c>
      <c r="B242" s="235" t="s">
        <v>722</v>
      </c>
      <c r="C242" s="235" t="s">
        <v>723</v>
      </c>
      <c r="D242" s="294"/>
      <c r="E242" s="294"/>
      <c r="F242" s="294"/>
      <c r="G242" s="294"/>
      <c r="H242" s="294"/>
      <c r="I242" s="294"/>
    </row>
    <row r="243" spans="1:9">
      <c r="A243" s="235" t="s">
        <v>724</v>
      </c>
      <c r="B243" s="235" t="s">
        <v>725</v>
      </c>
      <c r="C243" s="235" t="s">
        <v>481</v>
      </c>
      <c r="D243" s="248"/>
      <c r="E243" s="248"/>
      <c r="F243" s="248"/>
      <c r="G243" s="248"/>
      <c r="H243" s="248"/>
      <c r="I243" s="248"/>
    </row>
    <row r="244" spans="1:9">
      <c r="A244" s="235" t="s">
        <v>726</v>
      </c>
      <c r="B244" s="235" t="s">
        <v>360</v>
      </c>
      <c r="C244" s="235" t="s">
        <v>481</v>
      </c>
      <c r="D244" s="292"/>
      <c r="E244" s="292"/>
      <c r="F244" s="292"/>
      <c r="G244" s="292"/>
      <c r="H244" s="292"/>
      <c r="I244" s="292"/>
    </row>
    <row r="245" spans="1:9" ht="36">
      <c r="A245" s="254" t="s">
        <v>596</v>
      </c>
      <c r="B245" s="235"/>
      <c r="C245" s="254" t="s">
        <v>11</v>
      </c>
      <c r="D245" s="235"/>
      <c r="E245" s="235"/>
      <c r="F245" s="235"/>
      <c r="G245" s="235"/>
      <c r="H245" s="235"/>
      <c r="I245" s="235"/>
    </row>
    <row r="246" spans="1:9" ht="24">
      <c r="A246" s="231" t="s">
        <v>217</v>
      </c>
      <c r="B246" s="231" t="s">
        <v>414</v>
      </c>
      <c r="C246" s="231" t="str">
        <f>+C$239</f>
        <v>enter zero if none, or "unknown" if information is not available</v>
      </c>
      <c r="D246" s="231"/>
      <c r="E246" s="231"/>
      <c r="F246" s="231"/>
      <c r="G246" s="231"/>
      <c r="H246" s="231"/>
      <c r="I246" s="231"/>
    </row>
    <row r="247" spans="1:9" ht="25" thickBot="1">
      <c r="A247" s="231" t="s">
        <v>132</v>
      </c>
      <c r="B247" s="231" t="s">
        <v>414</v>
      </c>
      <c r="C247" s="231" t="str">
        <f>+C$239</f>
        <v>enter zero if none, or "unknown" if information is not available</v>
      </c>
      <c r="D247" s="231"/>
      <c r="E247" s="231"/>
      <c r="F247" s="231"/>
      <c r="G247" s="231"/>
      <c r="H247" s="231"/>
      <c r="I247" s="231"/>
    </row>
    <row r="248" spans="1:9" ht="26" thickTop="1" thickBot="1">
      <c r="A248" s="232" t="s">
        <v>480</v>
      </c>
      <c r="B248" s="312" t="s">
        <v>414</v>
      </c>
      <c r="C248" s="312" t="str">
        <f>+C$239</f>
        <v>enter zero if none, or "unknown" if information is not available</v>
      </c>
      <c r="D248" s="309"/>
      <c r="E248" s="309"/>
      <c r="F248" s="309"/>
      <c r="G248" s="309"/>
      <c r="H248" s="309"/>
      <c r="I248" s="309"/>
    </row>
    <row r="249" spans="1:9" ht="25" thickTop="1">
      <c r="A249" s="235" t="s">
        <v>727</v>
      </c>
      <c r="B249" s="235" t="s">
        <v>728</v>
      </c>
      <c r="C249" s="235" t="s">
        <v>723</v>
      </c>
      <c r="D249" s="294"/>
      <c r="E249" s="294"/>
      <c r="F249" s="294"/>
      <c r="G249" s="294"/>
      <c r="H249" s="294"/>
      <c r="I249" s="294"/>
    </row>
    <row r="250" spans="1:9" ht="24">
      <c r="A250" s="235" t="s">
        <v>729</v>
      </c>
      <c r="B250" s="235" t="s">
        <v>728</v>
      </c>
      <c r="C250" s="235" t="s">
        <v>723</v>
      </c>
      <c r="D250" s="248"/>
      <c r="E250" s="248"/>
      <c r="F250" s="248"/>
      <c r="G250" s="248"/>
      <c r="H250" s="248"/>
      <c r="I250" s="248"/>
    </row>
    <row r="251" spans="1:9">
      <c r="A251" s="235" t="s">
        <v>726</v>
      </c>
      <c r="B251" s="235" t="s">
        <v>360</v>
      </c>
      <c r="C251" s="235" t="s">
        <v>481</v>
      </c>
      <c r="D251" s="292"/>
      <c r="E251" s="292"/>
      <c r="F251" s="292"/>
      <c r="G251" s="292"/>
      <c r="H251" s="292"/>
      <c r="I251" s="292"/>
    </row>
    <row r="252" spans="1:9" ht="36">
      <c r="A252" s="254" t="s">
        <v>68</v>
      </c>
      <c r="B252" s="235"/>
      <c r="C252" s="255" t="s">
        <v>730</v>
      </c>
      <c r="D252" s="235"/>
      <c r="E252" s="235"/>
      <c r="F252" s="235"/>
      <c r="G252" s="235"/>
      <c r="H252" s="235"/>
      <c r="I252" s="235"/>
    </row>
    <row r="253" spans="1:9" ht="24">
      <c r="A253" s="231" t="s">
        <v>152</v>
      </c>
      <c r="B253" s="231" t="s">
        <v>163</v>
      </c>
      <c r="C253" s="231" t="str">
        <f>+C$239</f>
        <v>enter zero if none, or "unknown" if information is not available</v>
      </c>
      <c r="D253" s="231"/>
      <c r="E253" s="231"/>
      <c r="F253" s="231"/>
      <c r="G253" s="231"/>
      <c r="H253" s="231"/>
      <c r="I253" s="231"/>
    </row>
    <row r="254" spans="1:9" ht="25" thickBot="1">
      <c r="A254" s="231" t="s">
        <v>132</v>
      </c>
      <c r="B254" s="231" t="s">
        <v>238</v>
      </c>
      <c r="C254" s="231" t="str">
        <f>+C$239</f>
        <v>enter zero if none, or "unknown" if information is not available</v>
      </c>
      <c r="D254" s="231"/>
      <c r="E254" s="231"/>
      <c r="F254" s="231"/>
      <c r="G254" s="231"/>
      <c r="H254" s="231"/>
      <c r="I254" s="231"/>
    </row>
    <row r="255" spans="1:9" ht="26" thickTop="1" thickBot="1">
      <c r="A255" s="232" t="s">
        <v>480</v>
      </c>
      <c r="B255" s="312" t="s">
        <v>238</v>
      </c>
      <c r="C255" s="312" t="str">
        <f>+C$239</f>
        <v>enter zero if none, or "unknown" if information is not available</v>
      </c>
      <c r="D255" s="309"/>
      <c r="E255" s="309"/>
      <c r="F255" s="309"/>
      <c r="G255" s="309"/>
      <c r="H255" s="309"/>
      <c r="I255" s="309"/>
    </row>
    <row r="256" spans="1:9" ht="25" thickTop="1">
      <c r="A256" s="235" t="s">
        <v>731</v>
      </c>
      <c r="B256" s="235" t="s">
        <v>732</v>
      </c>
      <c r="C256" s="235" t="s">
        <v>723</v>
      </c>
      <c r="D256" s="248"/>
      <c r="E256" s="248"/>
      <c r="F256" s="248"/>
      <c r="G256" s="248"/>
      <c r="H256" s="248"/>
      <c r="I256" s="248"/>
    </row>
    <row r="257" spans="1:9" ht="24">
      <c r="A257" s="235" t="s">
        <v>733</v>
      </c>
      <c r="B257" s="235" t="s">
        <v>734</v>
      </c>
      <c r="C257" s="235" t="s">
        <v>723</v>
      </c>
      <c r="D257" s="294"/>
      <c r="E257" s="294"/>
      <c r="F257" s="294"/>
      <c r="G257" s="294"/>
      <c r="H257" s="294"/>
      <c r="I257" s="294"/>
    </row>
    <row r="258" spans="1:9" ht="24">
      <c r="A258" s="235" t="s">
        <v>726</v>
      </c>
      <c r="B258" s="235" t="s">
        <v>360</v>
      </c>
      <c r="C258" s="235" t="s">
        <v>723</v>
      </c>
      <c r="D258" s="292"/>
      <c r="E258" s="292"/>
      <c r="F258" s="292"/>
      <c r="G258" s="292"/>
      <c r="H258" s="292"/>
      <c r="I258" s="292"/>
    </row>
    <row r="259" spans="1:9" ht="60">
      <c r="A259" s="254" t="s">
        <v>0</v>
      </c>
      <c r="B259" s="235"/>
      <c r="C259" s="235" t="s">
        <v>735</v>
      </c>
      <c r="D259" s="235"/>
      <c r="E259" s="235"/>
      <c r="F259" s="235"/>
      <c r="G259" s="235"/>
      <c r="H259" s="235"/>
      <c r="I259" s="235"/>
    </row>
    <row r="260" spans="1:9" ht="24">
      <c r="A260" s="231" t="s">
        <v>217</v>
      </c>
      <c r="B260" s="231" t="s">
        <v>238</v>
      </c>
      <c r="C260" s="231" t="str">
        <f>+C$239</f>
        <v>enter zero if none, or "unknown" if information is not available</v>
      </c>
      <c r="D260" s="231"/>
      <c r="E260" s="231"/>
      <c r="F260" s="231"/>
      <c r="G260" s="231"/>
      <c r="H260" s="231"/>
      <c r="I260" s="231"/>
    </row>
    <row r="261" spans="1:9" ht="25" thickBot="1">
      <c r="A261" s="231" t="s">
        <v>132</v>
      </c>
      <c r="B261" s="231" t="s">
        <v>238</v>
      </c>
      <c r="C261" s="231" t="str">
        <f>+C$239</f>
        <v>enter zero if none, or "unknown" if information is not available</v>
      </c>
      <c r="D261" s="231"/>
      <c r="E261" s="231"/>
      <c r="F261" s="231"/>
      <c r="G261" s="231"/>
      <c r="H261" s="231"/>
      <c r="I261" s="231"/>
    </row>
    <row r="262" spans="1:9" ht="26" thickTop="1" thickBot="1">
      <c r="A262" s="232" t="s">
        <v>480</v>
      </c>
      <c r="B262" s="312" t="s">
        <v>238</v>
      </c>
      <c r="C262" s="312" t="str">
        <f>+C$239</f>
        <v>enter zero if none, or "unknown" if information is not available</v>
      </c>
      <c r="D262" s="309"/>
      <c r="E262" s="309"/>
      <c r="F262" s="309"/>
      <c r="G262" s="309"/>
      <c r="H262" s="309"/>
      <c r="I262" s="309"/>
    </row>
    <row r="263" spans="1:9" ht="25" thickTop="1">
      <c r="A263" s="235" t="s">
        <v>736</v>
      </c>
      <c r="B263" s="235" t="s">
        <v>734</v>
      </c>
      <c r="C263" s="235" t="s">
        <v>723</v>
      </c>
      <c r="D263" s="248"/>
      <c r="E263" s="248"/>
      <c r="F263" s="248"/>
      <c r="G263" s="248"/>
      <c r="H263" s="248"/>
      <c r="I263" s="248"/>
    </row>
    <row r="264" spans="1:9" ht="24">
      <c r="A264" s="235" t="s">
        <v>733</v>
      </c>
      <c r="B264" s="235" t="s">
        <v>734</v>
      </c>
      <c r="C264" s="235" t="s">
        <v>723</v>
      </c>
      <c r="D264" s="294"/>
      <c r="E264" s="294"/>
      <c r="F264" s="294"/>
      <c r="G264" s="294"/>
      <c r="H264" s="294"/>
      <c r="I264" s="294"/>
    </row>
    <row r="265" spans="1:9" ht="24">
      <c r="A265" s="235" t="s">
        <v>726</v>
      </c>
      <c r="B265" s="235" t="s">
        <v>737</v>
      </c>
      <c r="C265" s="235" t="s">
        <v>723</v>
      </c>
      <c r="D265" s="292"/>
      <c r="E265" s="292"/>
      <c r="F265" s="292"/>
      <c r="G265" s="292"/>
      <c r="H265" s="292"/>
      <c r="I265" s="292"/>
    </row>
    <row r="266" spans="1:9">
      <c r="A266" s="254" t="s">
        <v>672</v>
      </c>
      <c r="B266" s="235"/>
      <c r="C266" s="235"/>
      <c r="D266" s="294"/>
      <c r="E266" s="294"/>
      <c r="F266" s="294"/>
      <c r="G266" s="294"/>
      <c r="H266" s="294"/>
      <c r="I266" s="294"/>
    </row>
    <row r="267" spans="1:9" ht="24">
      <c r="A267" s="231" t="s">
        <v>217</v>
      </c>
      <c r="B267" s="231" t="s">
        <v>238</v>
      </c>
      <c r="C267" s="231" t="str">
        <f>+C$239</f>
        <v>enter zero if none, or "unknown" if information is not available</v>
      </c>
      <c r="D267" s="295"/>
      <c r="E267" s="295"/>
      <c r="F267" s="295"/>
      <c r="G267" s="295"/>
      <c r="H267" s="295"/>
      <c r="I267" s="295"/>
    </row>
    <row r="268" spans="1:9" ht="25" thickBot="1">
      <c r="A268" s="231" t="s">
        <v>132</v>
      </c>
      <c r="B268" s="231" t="s">
        <v>238</v>
      </c>
      <c r="C268" s="231" t="str">
        <f>+C$239</f>
        <v>enter zero if none, or "unknown" if information is not available</v>
      </c>
      <c r="D268" s="295"/>
      <c r="E268" s="295"/>
      <c r="F268" s="295"/>
      <c r="G268" s="295"/>
      <c r="H268" s="295"/>
      <c r="I268" s="295"/>
    </row>
    <row r="269" spans="1:9" ht="26" thickTop="1" thickBot="1">
      <c r="A269" s="232" t="s">
        <v>480</v>
      </c>
      <c r="B269" s="312" t="s">
        <v>238</v>
      </c>
      <c r="C269" s="312" t="str">
        <f>+C$239</f>
        <v>enter zero if none, or "unknown" if information is not available</v>
      </c>
      <c r="D269" s="309"/>
      <c r="E269" s="309"/>
      <c r="F269" s="309"/>
      <c r="G269" s="309"/>
      <c r="H269" s="309"/>
      <c r="I269" s="309"/>
    </row>
    <row r="270" spans="1:9" ht="25" thickTop="1">
      <c r="A270" s="235" t="s">
        <v>736</v>
      </c>
      <c r="B270" s="235" t="s">
        <v>734</v>
      </c>
      <c r="C270" s="235" t="s">
        <v>723</v>
      </c>
      <c r="D270" s="248"/>
      <c r="E270" s="248"/>
      <c r="F270" s="248"/>
      <c r="G270" s="248"/>
      <c r="H270" s="248"/>
      <c r="I270" s="248"/>
    </row>
    <row r="271" spans="1:9" ht="24">
      <c r="A271" s="235" t="s">
        <v>733</v>
      </c>
      <c r="B271" s="235" t="s">
        <v>734</v>
      </c>
      <c r="C271" s="235" t="s">
        <v>723</v>
      </c>
      <c r="D271" s="294"/>
      <c r="E271" s="294"/>
      <c r="F271" s="294"/>
      <c r="G271" s="294"/>
      <c r="H271" s="294"/>
      <c r="I271" s="294"/>
    </row>
    <row r="272" spans="1:9">
      <c r="A272" s="235" t="s">
        <v>726</v>
      </c>
      <c r="B272" s="235" t="s">
        <v>360</v>
      </c>
      <c r="C272" s="235"/>
      <c r="D272" s="292"/>
      <c r="E272" s="292"/>
      <c r="F272" s="292"/>
      <c r="G272" s="292"/>
      <c r="H272" s="292"/>
      <c r="I272" s="292"/>
    </row>
    <row r="273" spans="1:9">
      <c r="A273" s="254" t="s">
        <v>673</v>
      </c>
      <c r="B273" s="235"/>
      <c r="C273" s="235"/>
      <c r="D273" s="294"/>
      <c r="E273" s="294"/>
      <c r="F273" s="294"/>
      <c r="G273" s="294"/>
      <c r="H273" s="294"/>
      <c r="I273" s="294"/>
    </row>
    <row r="274" spans="1:9" ht="24">
      <c r="A274" s="231" t="s">
        <v>217</v>
      </c>
      <c r="B274" s="231" t="s">
        <v>238</v>
      </c>
      <c r="C274" s="231" t="str">
        <f>+C$239</f>
        <v>enter zero if none, or "unknown" if information is not available</v>
      </c>
      <c r="D274" s="295"/>
      <c r="E274" s="295"/>
      <c r="F274" s="295"/>
      <c r="G274" s="295"/>
      <c r="H274" s="295"/>
      <c r="I274" s="295"/>
    </row>
    <row r="275" spans="1:9" ht="25" thickBot="1">
      <c r="A275" s="231" t="s">
        <v>132</v>
      </c>
      <c r="B275" s="231" t="s">
        <v>238</v>
      </c>
      <c r="C275" s="231" t="str">
        <f>+C$239</f>
        <v>enter zero if none, or "unknown" if information is not available</v>
      </c>
      <c r="D275" s="295"/>
      <c r="E275" s="295"/>
      <c r="F275" s="295"/>
      <c r="G275" s="295"/>
      <c r="H275" s="295"/>
      <c r="I275" s="295"/>
    </row>
    <row r="276" spans="1:9" ht="26" thickTop="1" thickBot="1">
      <c r="A276" s="232" t="s">
        <v>480</v>
      </c>
      <c r="B276" s="312" t="s">
        <v>238</v>
      </c>
      <c r="C276" s="312" t="str">
        <f>+C$239</f>
        <v>enter zero if none, or "unknown" if information is not available</v>
      </c>
      <c r="D276" s="309"/>
      <c r="E276" s="309"/>
      <c r="F276" s="309"/>
      <c r="G276" s="309"/>
      <c r="H276" s="309"/>
      <c r="I276" s="309"/>
    </row>
    <row r="277" spans="1:9" ht="25" thickTop="1">
      <c r="A277" s="235" t="s">
        <v>736</v>
      </c>
      <c r="B277" s="235" t="s">
        <v>734</v>
      </c>
      <c r="C277" s="235" t="s">
        <v>723</v>
      </c>
      <c r="D277" s="248"/>
      <c r="E277" s="248"/>
      <c r="F277" s="248"/>
      <c r="G277" s="248"/>
      <c r="H277" s="248"/>
      <c r="I277" s="248"/>
    </row>
    <row r="278" spans="1:9" ht="24">
      <c r="A278" s="235" t="s">
        <v>733</v>
      </c>
      <c r="B278" s="235" t="s">
        <v>734</v>
      </c>
      <c r="C278" s="235" t="s">
        <v>723</v>
      </c>
      <c r="D278" s="294"/>
      <c r="E278" s="294"/>
      <c r="F278" s="294"/>
      <c r="G278" s="294"/>
      <c r="H278" s="294"/>
      <c r="I278" s="294"/>
    </row>
    <row r="279" spans="1:9">
      <c r="A279" s="235" t="s">
        <v>726</v>
      </c>
      <c r="B279" s="235" t="s">
        <v>360</v>
      </c>
      <c r="C279" s="235"/>
      <c r="D279" s="292"/>
      <c r="E279" s="292"/>
      <c r="F279" s="292"/>
      <c r="G279" s="292"/>
      <c r="H279" s="292"/>
      <c r="I279" s="292"/>
    </row>
    <row r="280" spans="1:9">
      <c r="A280" s="254" t="s">
        <v>653</v>
      </c>
      <c r="B280" s="235"/>
      <c r="C280" s="235"/>
      <c r="D280" s="294"/>
      <c r="E280" s="294"/>
      <c r="F280" s="294"/>
      <c r="G280" s="294"/>
      <c r="H280" s="294"/>
      <c r="I280" s="294"/>
    </row>
    <row r="281" spans="1:9" ht="24">
      <c r="A281" s="231" t="s">
        <v>217</v>
      </c>
      <c r="B281" s="231" t="s">
        <v>238</v>
      </c>
      <c r="C281" s="231" t="str">
        <f>+C$239</f>
        <v>enter zero if none, or "unknown" if information is not available</v>
      </c>
      <c r="D281" s="295"/>
      <c r="E281" s="295"/>
      <c r="F281" s="295"/>
      <c r="G281" s="295"/>
      <c r="H281" s="295"/>
      <c r="I281" s="295"/>
    </row>
    <row r="282" spans="1:9" ht="25" thickBot="1">
      <c r="A282" s="231" t="s">
        <v>132</v>
      </c>
      <c r="B282" s="231" t="s">
        <v>238</v>
      </c>
      <c r="C282" s="231" t="str">
        <f>+C$239</f>
        <v>enter zero if none, or "unknown" if information is not available</v>
      </c>
      <c r="D282" s="295"/>
      <c r="E282" s="295"/>
      <c r="F282" s="295"/>
      <c r="G282" s="295"/>
      <c r="H282" s="295"/>
      <c r="I282" s="295"/>
    </row>
    <row r="283" spans="1:9" ht="26" thickTop="1" thickBot="1">
      <c r="A283" s="232" t="s">
        <v>480</v>
      </c>
      <c r="B283" s="312" t="s">
        <v>238</v>
      </c>
      <c r="C283" s="312" t="str">
        <f>+C$239</f>
        <v>enter zero if none, or "unknown" if information is not available</v>
      </c>
      <c r="D283" s="309"/>
      <c r="E283" s="309"/>
      <c r="F283" s="309"/>
      <c r="G283" s="309"/>
      <c r="H283" s="309"/>
      <c r="I283" s="309"/>
    </row>
    <row r="284" spans="1:9" ht="25" thickTop="1">
      <c r="A284" s="235" t="s">
        <v>736</v>
      </c>
      <c r="B284" s="235" t="s">
        <v>734</v>
      </c>
      <c r="C284" s="235" t="s">
        <v>723</v>
      </c>
      <c r="D284" s="248"/>
      <c r="E284" s="248"/>
      <c r="F284" s="248"/>
      <c r="G284" s="248"/>
      <c r="H284" s="248"/>
      <c r="I284" s="248"/>
    </row>
    <row r="285" spans="1:9">
      <c r="A285" s="235" t="s">
        <v>733</v>
      </c>
      <c r="B285" s="235" t="s">
        <v>734</v>
      </c>
      <c r="C285" s="235"/>
      <c r="D285" s="294"/>
      <c r="E285" s="294"/>
      <c r="F285" s="294"/>
      <c r="G285" s="294"/>
      <c r="H285" s="294"/>
      <c r="I285" s="294"/>
    </row>
    <row r="286" spans="1:9">
      <c r="A286" s="235" t="s">
        <v>726</v>
      </c>
      <c r="B286" s="235" t="s">
        <v>360</v>
      </c>
      <c r="C286" s="235"/>
      <c r="D286" s="292"/>
      <c r="E286" s="292"/>
      <c r="F286" s="292"/>
      <c r="G286" s="292"/>
      <c r="H286" s="292"/>
      <c r="I286" s="292"/>
    </row>
    <row r="287" spans="1:9" ht="24">
      <c r="A287" s="256" t="s">
        <v>738</v>
      </c>
      <c r="B287" s="235"/>
      <c r="C287" s="235"/>
      <c r="D287" s="294"/>
      <c r="E287" s="294"/>
      <c r="F287" s="294"/>
      <c r="G287" s="294"/>
      <c r="H287" s="294"/>
      <c r="I287" s="294"/>
    </row>
    <row r="288" spans="1:9" ht="24">
      <c r="A288" s="231" t="s">
        <v>217</v>
      </c>
      <c r="B288" s="231" t="s">
        <v>238</v>
      </c>
      <c r="C288" s="231" t="str">
        <f>+C$239</f>
        <v>enter zero if none, or "unknown" if information is not available</v>
      </c>
      <c r="D288" s="231"/>
      <c r="E288" s="231"/>
      <c r="F288" s="231"/>
      <c r="G288" s="231"/>
      <c r="H288" s="231"/>
      <c r="I288" s="231"/>
    </row>
    <row r="289" spans="1:9" ht="24">
      <c r="A289" s="231" t="s">
        <v>132</v>
      </c>
      <c r="B289" s="231" t="s">
        <v>238</v>
      </c>
      <c r="C289" s="231" t="str">
        <f>+C$239</f>
        <v>enter zero if none, or "unknown" if information is not available</v>
      </c>
      <c r="D289" s="231"/>
      <c r="E289" s="231"/>
      <c r="F289" s="231"/>
      <c r="G289" s="231"/>
      <c r="H289" s="231"/>
      <c r="I289" s="231"/>
    </row>
    <row r="290" spans="1:9">
      <c r="A290" s="231" t="s">
        <v>480</v>
      </c>
      <c r="B290" s="231"/>
      <c r="C290" s="231"/>
      <c r="D290" s="231"/>
      <c r="E290" s="231"/>
      <c r="F290" s="231"/>
      <c r="G290" s="231"/>
      <c r="H290" s="231"/>
      <c r="I290" s="231"/>
    </row>
    <row r="291" spans="1:9">
      <c r="A291" s="257" t="s">
        <v>739</v>
      </c>
      <c r="B291" s="235"/>
      <c r="C291" s="235"/>
      <c r="D291" s="235"/>
      <c r="E291" s="235"/>
      <c r="F291" s="235"/>
      <c r="G291" s="235"/>
      <c r="H291" s="235"/>
      <c r="I291" s="235"/>
    </row>
    <row r="292" spans="1:9">
      <c r="A292" s="257" t="s">
        <v>740</v>
      </c>
      <c r="B292" s="235" t="s">
        <v>741</v>
      </c>
      <c r="C292" s="235"/>
      <c r="D292" s="235"/>
      <c r="E292" s="235"/>
      <c r="F292" s="235"/>
      <c r="G292" s="235"/>
      <c r="H292" s="235"/>
      <c r="I292" s="235"/>
    </row>
    <row r="293" spans="1:9">
      <c r="A293" s="257" t="s">
        <v>742</v>
      </c>
      <c r="B293" s="235" t="s">
        <v>766</v>
      </c>
      <c r="C293" s="235"/>
      <c r="D293" s="235"/>
      <c r="E293" s="235"/>
      <c r="F293" s="235"/>
      <c r="G293" s="235"/>
      <c r="H293" s="235"/>
      <c r="I293" s="235"/>
    </row>
    <row r="294" spans="1:9" ht="24">
      <c r="A294" s="257" t="s">
        <v>767</v>
      </c>
      <c r="B294" s="235" t="s">
        <v>768</v>
      </c>
      <c r="C294" s="235"/>
      <c r="D294" s="235"/>
      <c r="E294" s="235"/>
      <c r="F294" s="235"/>
      <c r="G294" s="235"/>
      <c r="H294" s="235"/>
      <c r="I294" s="235"/>
    </row>
    <row r="295" spans="1:9" ht="24">
      <c r="A295" s="257" t="s">
        <v>769</v>
      </c>
      <c r="B295" s="235" t="s">
        <v>360</v>
      </c>
      <c r="C295" s="235"/>
      <c r="D295" s="292"/>
      <c r="E295" s="292"/>
      <c r="F295" s="292"/>
      <c r="G295" s="292"/>
      <c r="H295" s="292"/>
      <c r="I295" s="292"/>
    </row>
    <row r="296" spans="1:9">
      <c r="A296" s="257"/>
      <c r="B296" s="235"/>
      <c r="C296" s="235"/>
      <c r="D296" s="292"/>
      <c r="E296" s="292"/>
      <c r="F296" s="292"/>
      <c r="G296" s="292"/>
      <c r="H296" s="292"/>
      <c r="I296" s="292"/>
    </row>
    <row r="297" spans="1:9" ht="24">
      <c r="A297" s="254" t="s">
        <v>38</v>
      </c>
      <c r="B297" s="235"/>
      <c r="C297" s="235"/>
      <c r="D297" s="235"/>
      <c r="E297" s="235"/>
      <c r="F297" s="235"/>
      <c r="G297" s="235"/>
      <c r="H297" s="235"/>
      <c r="I297" s="235"/>
    </row>
    <row r="298" spans="1:9">
      <c r="A298" s="231" t="s">
        <v>217</v>
      </c>
      <c r="B298" s="231" t="s">
        <v>526</v>
      </c>
      <c r="C298" s="231" t="s">
        <v>356</v>
      </c>
      <c r="D298" s="231"/>
      <c r="E298" s="231"/>
      <c r="F298" s="231"/>
      <c r="G298" s="231"/>
      <c r="H298" s="231"/>
      <c r="I298" s="231"/>
    </row>
    <row r="299" spans="1:9" ht="25" thickBot="1">
      <c r="A299" s="231" t="s">
        <v>260</v>
      </c>
      <c r="B299" s="231" t="s">
        <v>526</v>
      </c>
      <c r="C299" s="231" t="s">
        <v>356</v>
      </c>
      <c r="D299" s="231"/>
      <c r="E299" s="231"/>
      <c r="F299" s="231"/>
      <c r="G299" s="231"/>
      <c r="H299" s="231"/>
      <c r="I299" s="231"/>
    </row>
    <row r="300" spans="1:9" ht="38" thickTop="1" thickBot="1">
      <c r="A300" s="232" t="s">
        <v>770</v>
      </c>
      <c r="B300" s="312" t="s">
        <v>130</v>
      </c>
      <c r="C300" s="313" t="s">
        <v>634</v>
      </c>
      <c r="D300" s="309"/>
      <c r="E300" s="309"/>
      <c r="F300" s="309"/>
      <c r="G300" s="309"/>
      <c r="H300" s="309"/>
      <c r="I300" s="309"/>
    </row>
    <row r="301" spans="1:9" ht="14" thickTop="1">
      <c r="A301" s="235" t="s">
        <v>771</v>
      </c>
      <c r="B301" s="235" t="s">
        <v>772</v>
      </c>
      <c r="C301" s="235" t="s">
        <v>356</v>
      </c>
      <c r="D301" s="235"/>
      <c r="E301" s="235"/>
      <c r="F301" s="235"/>
      <c r="G301" s="235"/>
      <c r="H301" s="235"/>
      <c r="I301" s="235"/>
    </row>
    <row r="302" spans="1:9">
      <c r="A302" s="248" t="s">
        <v>773</v>
      </c>
      <c r="B302" s="248" t="s">
        <v>774</v>
      </c>
      <c r="C302" s="248" t="s">
        <v>356</v>
      </c>
      <c r="D302" s="248"/>
      <c r="E302" s="248"/>
      <c r="F302" s="248"/>
      <c r="G302" s="248"/>
      <c r="H302" s="248"/>
      <c r="I302" s="248"/>
    </row>
    <row r="303" spans="1:9">
      <c r="A303" s="248" t="s">
        <v>773</v>
      </c>
      <c r="B303" s="248" t="s">
        <v>775</v>
      </c>
      <c r="C303" s="248" t="s">
        <v>776</v>
      </c>
      <c r="D303" s="248"/>
      <c r="E303" s="248"/>
      <c r="F303" s="248"/>
      <c r="G303" s="248"/>
      <c r="H303" s="248"/>
      <c r="I303" s="248"/>
    </row>
    <row r="304" spans="1:9">
      <c r="A304" s="248" t="s">
        <v>777</v>
      </c>
      <c r="B304" s="248" t="s">
        <v>774</v>
      </c>
      <c r="C304" s="235" t="s">
        <v>356</v>
      </c>
      <c r="D304" s="248"/>
      <c r="E304" s="248"/>
      <c r="F304" s="248"/>
      <c r="G304" s="248"/>
      <c r="H304" s="248"/>
      <c r="I304" s="248"/>
    </row>
    <row r="305" spans="1:9">
      <c r="A305" s="235" t="s">
        <v>726</v>
      </c>
      <c r="B305" s="235" t="s">
        <v>360</v>
      </c>
      <c r="C305" s="235"/>
      <c r="D305" s="292"/>
      <c r="E305" s="292"/>
      <c r="F305" s="292"/>
      <c r="G305" s="292"/>
      <c r="H305" s="292"/>
      <c r="I305" s="292"/>
    </row>
    <row r="306" spans="1:9">
      <c r="A306" s="235" t="s">
        <v>778</v>
      </c>
      <c r="B306" s="235" t="s">
        <v>526</v>
      </c>
      <c r="C306" s="257" t="s">
        <v>779</v>
      </c>
      <c r="D306" s="235"/>
      <c r="E306" s="235"/>
      <c r="F306" s="235"/>
      <c r="G306" s="235"/>
      <c r="H306" s="235"/>
      <c r="I306" s="235"/>
    </row>
    <row r="307" spans="1:9">
      <c r="A307" s="235" t="s">
        <v>780</v>
      </c>
      <c r="B307" s="235" t="s">
        <v>526</v>
      </c>
      <c r="C307" s="235"/>
      <c r="D307" s="292"/>
      <c r="E307" s="292"/>
      <c r="F307" s="292"/>
      <c r="G307" s="292"/>
      <c r="H307" s="292"/>
      <c r="I307" s="292"/>
    </row>
    <row r="308" spans="1:9" ht="36">
      <c r="A308" s="254" t="s">
        <v>781</v>
      </c>
      <c r="B308" s="235" t="s">
        <v>782</v>
      </c>
      <c r="C308" s="235" t="s">
        <v>776</v>
      </c>
      <c r="D308" s="235"/>
      <c r="E308" s="235"/>
      <c r="F308" s="235"/>
      <c r="G308" s="235"/>
      <c r="H308" s="235"/>
      <c r="I308" s="235"/>
    </row>
    <row r="309" spans="1:9" ht="36">
      <c r="A309" s="235" t="s">
        <v>783</v>
      </c>
      <c r="B309" s="235" t="s">
        <v>784</v>
      </c>
      <c r="C309" s="235" t="s">
        <v>776</v>
      </c>
      <c r="D309" s="235"/>
      <c r="E309" s="235"/>
      <c r="F309" s="235"/>
      <c r="G309" s="235"/>
      <c r="H309" s="235"/>
      <c r="I309" s="235"/>
    </row>
    <row r="310" spans="1:9" ht="36">
      <c r="A310" s="235" t="s">
        <v>783</v>
      </c>
      <c r="B310" s="235" t="s">
        <v>785</v>
      </c>
      <c r="C310" s="235" t="s">
        <v>786</v>
      </c>
      <c r="D310" s="248"/>
      <c r="E310" s="248"/>
      <c r="F310" s="248"/>
      <c r="G310" s="248"/>
      <c r="H310" s="248"/>
      <c r="I310" s="248"/>
    </row>
    <row r="311" spans="1:9" ht="24">
      <c r="A311" s="235" t="s">
        <v>787</v>
      </c>
      <c r="B311" s="258" t="s">
        <v>788</v>
      </c>
      <c r="C311" s="235"/>
      <c r="D311" s="235"/>
      <c r="E311" s="235"/>
      <c r="F311" s="235"/>
      <c r="G311" s="235"/>
      <c r="H311" s="235"/>
      <c r="I311" s="235"/>
    </row>
    <row r="312" spans="1:9">
      <c r="A312" s="248" t="s">
        <v>789</v>
      </c>
      <c r="B312" s="235" t="s">
        <v>790</v>
      </c>
      <c r="C312" s="235"/>
      <c r="D312" s="248"/>
      <c r="E312" s="248"/>
      <c r="F312" s="248"/>
      <c r="G312" s="248"/>
      <c r="H312" s="248"/>
      <c r="I312" s="248"/>
    </row>
    <row r="313" spans="1:9" ht="48">
      <c r="A313" s="254" t="s">
        <v>820</v>
      </c>
      <c r="B313" s="226" t="s">
        <v>821</v>
      </c>
      <c r="C313" s="235" t="s">
        <v>822</v>
      </c>
      <c r="D313" s="235"/>
      <c r="E313" s="235"/>
      <c r="F313" s="235"/>
      <c r="G313" s="235"/>
      <c r="H313" s="235"/>
      <c r="I313" s="235"/>
    </row>
    <row r="314" spans="1:9" ht="48">
      <c r="A314" s="235" t="s">
        <v>823</v>
      </c>
      <c r="B314" s="235" t="s">
        <v>824</v>
      </c>
      <c r="C314" s="235" t="s">
        <v>481</v>
      </c>
      <c r="D314" s="235"/>
      <c r="E314" s="235"/>
      <c r="F314" s="235"/>
      <c r="G314" s="235"/>
      <c r="H314" s="235"/>
      <c r="I314" s="235"/>
    </row>
    <row r="315" spans="1:9" ht="48">
      <c r="A315" s="235" t="s">
        <v>820</v>
      </c>
      <c r="B315" s="235" t="s">
        <v>785</v>
      </c>
      <c r="C315" s="235" t="s">
        <v>481</v>
      </c>
      <c r="D315" s="248"/>
      <c r="E315" s="248"/>
      <c r="F315" s="248"/>
      <c r="G315" s="248"/>
      <c r="H315" s="248"/>
      <c r="I315" s="248"/>
    </row>
    <row r="316" spans="1:9">
      <c r="A316" s="248" t="s">
        <v>825</v>
      </c>
      <c r="B316" s="259"/>
      <c r="C316" s="248"/>
      <c r="D316" s="248"/>
      <c r="E316" s="248"/>
      <c r="F316" s="248"/>
      <c r="G316" s="248"/>
      <c r="H316" s="248"/>
      <c r="I316" s="248"/>
    </row>
    <row r="317" spans="1:9">
      <c r="A317" s="248"/>
      <c r="B317" s="259"/>
      <c r="C317" s="248"/>
      <c r="D317" s="248"/>
      <c r="E317" s="248"/>
      <c r="F317" s="248"/>
      <c r="G317" s="248"/>
      <c r="H317" s="248"/>
      <c r="I317" s="248"/>
    </row>
    <row r="318" spans="1:9">
      <c r="A318" s="254" t="s">
        <v>826</v>
      </c>
      <c r="B318" s="226"/>
      <c r="C318" s="235"/>
      <c r="D318" s="235"/>
      <c r="E318" s="235"/>
      <c r="F318" s="235"/>
      <c r="G318" s="235"/>
      <c r="H318" s="235"/>
      <c r="I318" s="235"/>
    </row>
    <row r="319" spans="1:9" ht="36">
      <c r="A319" s="235" t="s">
        <v>827</v>
      </c>
      <c r="B319" s="226" t="s">
        <v>828</v>
      </c>
      <c r="C319" s="226" t="s">
        <v>723</v>
      </c>
      <c r="D319" s="248"/>
      <c r="E319" s="248"/>
      <c r="F319" s="248"/>
      <c r="G319" s="248"/>
      <c r="H319" s="248"/>
      <c r="I319" s="248"/>
    </row>
    <row r="320" spans="1:9" ht="36">
      <c r="A320" s="226" t="s">
        <v>829</v>
      </c>
      <c r="B320" s="226" t="s">
        <v>828</v>
      </c>
      <c r="C320" s="226" t="s">
        <v>723</v>
      </c>
      <c r="D320" s="259"/>
      <c r="E320" s="259"/>
      <c r="F320" s="259"/>
      <c r="G320" s="259"/>
      <c r="H320" s="259"/>
      <c r="I320" s="259"/>
    </row>
    <row r="321" spans="1:9" ht="36">
      <c r="A321" s="226" t="s">
        <v>830</v>
      </c>
      <c r="B321" s="226" t="s">
        <v>828</v>
      </c>
      <c r="C321" s="226" t="s">
        <v>723</v>
      </c>
      <c r="D321" s="259"/>
      <c r="E321" s="259"/>
      <c r="F321" s="259"/>
      <c r="G321" s="259"/>
      <c r="H321" s="259"/>
      <c r="I321" s="259"/>
    </row>
    <row r="322" spans="1:9" ht="36">
      <c r="A322" s="226" t="s">
        <v>831</v>
      </c>
      <c r="B322" s="226" t="s">
        <v>828</v>
      </c>
      <c r="C322" s="226" t="s">
        <v>723</v>
      </c>
      <c r="D322" s="249"/>
      <c r="E322" s="249"/>
      <c r="F322" s="249"/>
      <c r="G322" s="249"/>
      <c r="H322" s="249"/>
      <c r="I322" s="249"/>
    </row>
    <row r="323" spans="1:9" ht="36">
      <c r="A323" s="226" t="s">
        <v>765</v>
      </c>
      <c r="B323" s="226" t="s">
        <v>828</v>
      </c>
      <c r="C323" s="226" t="s">
        <v>723</v>
      </c>
      <c r="D323" s="296"/>
      <c r="E323" s="296"/>
      <c r="F323" s="296"/>
      <c r="G323" s="296"/>
      <c r="H323" s="296"/>
      <c r="I323" s="296"/>
    </row>
    <row r="324" spans="1:9" ht="24">
      <c r="A324" s="226" t="s">
        <v>877</v>
      </c>
      <c r="B324" s="226"/>
      <c r="C324" s="226"/>
      <c r="D324" s="296"/>
      <c r="E324" s="296"/>
      <c r="F324" s="296"/>
      <c r="G324" s="296"/>
      <c r="H324" s="296"/>
      <c r="I324" s="296"/>
    </row>
    <row r="325" spans="1:9">
      <c r="A325" s="226" t="s">
        <v>878</v>
      </c>
      <c r="B325" s="226"/>
      <c r="C325" s="226"/>
      <c r="D325" s="296"/>
      <c r="E325" s="296"/>
      <c r="F325" s="296"/>
      <c r="G325" s="296"/>
      <c r="H325" s="296"/>
      <c r="I325" s="296"/>
    </row>
    <row r="326" spans="1:9">
      <c r="A326" s="226" t="s">
        <v>879</v>
      </c>
      <c r="B326" s="226"/>
      <c r="C326" s="226"/>
      <c r="D326" s="296"/>
      <c r="E326" s="296"/>
      <c r="F326" s="296"/>
      <c r="G326" s="296"/>
      <c r="H326" s="296"/>
      <c r="I326" s="296"/>
    </row>
    <row r="327" spans="1:9">
      <c r="A327" s="226" t="s">
        <v>880</v>
      </c>
      <c r="B327" s="226"/>
      <c r="C327" s="226"/>
      <c r="D327" s="296"/>
      <c r="E327" s="296"/>
      <c r="F327" s="296"/>
      <c r="G327" s="296"/>
      <c r="H327" s="296"/>
      <c r="I327" s="296"/>
    </row>
    <row r="328" spans="1:9">
      <c r="A328" s="226" t="s">
        <v>881</v>
      </c>
      <c r="B328" s="226"/>
      <c r="C328" s="226" t="s">
        <v>882</v>
      </c>
      <c r="D328" s="296"/>
      <c r="E328" s="296"/>
      <c r="F328" s="296"/>
      <c r="G328" s="296"/>
      <c r="H328" s="296"/>
      <c r="I328" s="296"/>
    </row>
    <row r="329" spans="1:9">
      <c r="A329" s="226" t="s">
        <v>883</v>
      </c>
      <c r="B329" s="226"/>
      <c r="C329" s="226"/>
      <c r="D329" s="296"/>
      <c r="E329" s="296"/>
      <c r="F329" s="296"/>
      <c r="G329" s="296"/>
      <c r="H329" s="296"/>
      <c r="I329" s="296"/>
    </row>
    <row r="330" spans="1:9">
      <c r="A330" s="226" t="s">
        <v>884</v>
      </c>
      <c r="B330" s="226"/>
      <c r="C330" s="226"/>
      <c r="D330" s="296"/>
      <c r="E330" s="296"/>
      <c r="F330" s="296"/>
      <c r="G330" s="296"/>
      <c r="H330" s="296"/>
      <c r="I330" s="296"/>
    </row>
    <row r="331" spans="1:9">
      <c r="A331" s="226" t="s">
        <v>880</v>
      </c>
      <c r="B331" s="226"/>
      <c r="C331" s="226"/>
      <c r="D331" s="296"/>
      <c r="E331" s="296"/>
      <c r="F331" s="296"/>
      <c r="G331" s="296"/>
      <c r="H331" s="296"/>
      <c r="I331" s="296"/>
    </row>
    <row r="332" spans="1:9">
      <c r="A332" s="226" t="s">
        <v>881</v>
      </c>
      <c r="B332" s="226"/>
      <c r="C332" s="226" t="s">
        <v>882</v>
      </c>
      <c r="D332" s="296"/>
      <c r="E332" s="296"/>
      <c r="F332" s="296"/>
      <c r="G332" s="296"/>
      <c r="H332" s="296"/>
      <c r="I332" s="296"/>
    </row>
    <row r="333" spans="1:9">
      <c r="A333" s="260" t="s">
        <v>885</v>
      </c>
      <c r="B333" s="261" t="e">
        <f>+'[1]Normalization Factors'!#REF!</f>
        <v>#REF!</v>
      </c>
      <c r="C333" s="261" t="s">
        <v>886</v>
      </c>
      <c r="D333" s="261"/>
      <c r="E333" s="261"/>
      <c r="F333" s="261"/>
      <c r="G333" s="261"/>
      <c r="H333" s="261"/>
      <c r="I333" s="261"/>
    </row>
    <row r="334" spans="1:9">
      <c r="A334" s="262" t="s">
        <v>887</v>
      </c>
      <c r="B334" s="263"/>
      <c r="C334" s="263"/>
      <c r="D334" s="263"/>
      <c r="E334" s="263"/>
      <c r="F334" s="263"/>
      <c r="G334" s="263"/>
      <c r="H334" s="263"/>
      <c r="I334" s="263"/>
    </row>
    <row r="335" spans="1:9">
      <c r="A335" s="241" t="s">
        <v>803</v>
      </c>
      <c r="B335" s="226"/>
      <c r="C335" s="226"/>
      <c r="D335" s="226"/>
      <c r="E335" s="226"/>
      <c r="F335" s="226"/>
      <c r="G335" s="226"/>
      <c r="H335" s="226"/>
      <c r="I335" s="226"/>
    </row>
    <row r="336" spans="1:9" ht="24">
      <c r="A336" s="242" t="s">
        <v>271</v>
      </c>
      <c r="B336" s="226"/>
      <c r="C336" s="226" t="s">
        <v>570</v>
      </c>
      <c r="D336" s="226"/>
      <c r="E336" s="226"/>
      <c r="F336" s="226"/>
      <c r="G336" s="226"/>
      <c r="H336" s="226"/>
      <c r="I336" s="226"/>
    </row>
    <row r="337" spans="1:9">
      <c r="A337" s="222" t="s">
        <v>118</v>
      </c>
      <c r="B337" s="222" t="s">
        <v>602</v>
      </c>
      <c r="C337" s="222" t="s">
        <v>181</v>
      </c>
      <c r="D337" s="222"/>
      <c r="E337" s="222"/>
      <c r="F337" s="222"/>
      <c r="G337" s="222"/>
      <c r="H337" s="222"/>
      <c r="I337" s="222"/>
    </row>
    <row r="338" spans="1:9">
      <c r="A338" s="222" t="s">
        <v>418</v>
      </c>
      <c r="B338" s="222" t="s">
        <v>28</v>
      </c>
      <c r="C338" s="222" t="s">
        <v>481</v>
      </c>
      <c r="D338" s="222"/>
      <c r="E338" s="222"/>
      <c r="F338" s="222"/>
      <c r="G338" s="222"/>
      <c r="H338" s="222"/>
      <c r="I338" s="222"/>
    </row>
    <row r="339" spans="1:9">
      <c r="A339" s="264" t="s">
        <v>119</v>
      </c>
      <c r="B339" s="264" t="s">
        <v>80</v>
      </c>
      <c r="C339" s="222" t="s">
        <v>481</v>
      </c>
      <c r="D339" s="264"/>
      <c r="E339" s="264"/>
      <c r="F339" s="264"/>
      <c r="G339" s="264"/>
      <c r="H339" s="264"/>
      <c r="I339" s="264"/>
    </row>
    <row r="340" spans="1:9">
      <c r="A340" s="222" t="s">
        <v>186</v>
      </c>
      <c r="B340" s="222" t="s">
        <v>80</v>
      </c>
      <c r="C340" s="222" t="s">
        <v>481</v>
      </c>
      <c r="D340" s="222"/>
      <c r="E340" s="222"/>
      <c r="F340" s="222"/>
      <c r="G340" s="222"/>
      <c r="H340" s="222"/>
      <c r="I340" s="222"/>
    </row>
    <row r="341" spans="1:9">
      <c r="A341" s="222" t="s">
        <v>616</v>
      </c>
      <c r="B341" s="222" t="s">
        <v>80</v>
      </c>
      <c r="C341" s="222" t="s">
        <v>481</v>
      </c>
      <c r="D341" s="222"/>
      <c r="E341" s="222"/>
      <c r="F341" s="222"/>
      <c r="G341" s="222"/>
      <c r="H341" s="222"/>
      <c r="I341" s="222"/>
    </row>
    <row r="342" spans="1:9">
      <c r="A342" s="222" t="s">
        <v>564</v>
      </c>
      <c r="B342" s="222" t="s">
        <v>80</v>
      </c>
      <c r="C342" s="222" t="s">
        <v>481</v>
      </c>
      <c r="D342" s="222"/>
      <c r="E342" s="222"/>
      <c r="F342" s="222"/>
      <c r="G342" s="222"/>
      <c r="H342" s="222"/>
      <c r="I342" s="222"/>
    </row>
    <row r="343" spans="1:9" ht="14" thickBot="1">
      <c r="A343" s="222" t="s">
        <v>618</v>
      </c>
      <c r="B343" s="222" t="s">
        <v>80</v>
      </c>
      <c r="C343" s="222" t="s">
        <v>481</v>
      </c>
      <c r="D343" s="222"/>
      <c r="E343" s="222"/>
      <c r="F343" s="222"/>
      <c r="G343" s="222"/>
      <c r="H343" s="222"/>
      <c r="I343" s="222"/>
    </row>
    <row r="344" spans="1:9" ht="50" thickTop="1" thickBot="1">
      <c r="A344" s="265" t="s">
        <v>453</v>
      </c>
      <c r="B344" s="310" t="s">
        <v>464</v>
      </c>
      <c r="C344" s="310" t="s">
        <v>842</v>
      </c>
      <c r="D344" s="309"/>
      <c r="E344" s="309"/>
      <c r="F344" s="309"/>
      <c r="G344" s="309"/>
      <c r="H344" s="309"/>
      <c r="I344" s="309"/>
    </row>
    <row r="345" spans="1:9" ht="25" thickTop="1">
      <c r="A345" s="222" t="s">
        <v>463</v>
      </c>
      <c r="B345" s="224" t="s">
        <v>693</v>
      </c>
      <c r="C345" s="222"/>
      <c r="D345" s="222"/>
      <c r="E345" s="222"/>
      <c r="F345" s="222"/>
      <c r="G345" s="222"/>
      <c r="H345" s="222"/>
      <c r="I345" s="222"/>
    </row>
    <row r="346" spans="1:9" ht="24">
      <c r="A346" s="222" t="s">
        <v>628</v>
      </c>
      <c r="B346" s="224" t="s">
        <v>693</v>
      </c>
      <c r="C346" s="222" t="s">
        <v>386</v>
      </c>
      <c r="D346" s="222"/>
      <c r="E346" s="222"/>
      <c r="F346" s="222"/>
      <c r="G346" s="222"/>
      <c r="H346" s="222"/>
      <c r="I346" s="222"/>
    </row>
    <row r="347" spans="1:9" ht="24">
      <c r="A347" s="222" t="s">
        <v>384</v>
      </c>
      <c r="B347" s="224" t="s">
        <v>693</v>
      </c>
      <c r="C347" s="222" t="s">
        <v>386</v>
      </c>
      <c r="D347" s="222"/>
      <c r="E347" s="222"/>
      <c r="F347" s="222"/>
      <c r="G347" s="222"/>
      <c r="H347" s="222"/>
      <c r="I347" s="222"/>
    </row>
    <row r="348" spans="1:9" ht="24">
      <c r="A348" s="222" t="s">
        <v>340</v>
      </c>
      <c r="B348" s="224" t="s">
        <v>693</v>
      </c>
      <c r="C348" s="222" t="s">
        <v>386</v>
      </c>
      <c r="D348" s="222"/>
      <c r="E348" s="222"/>
      <c r="F348" s="222"/>
      <c r="G348" s="222"/>
      <c r="H348" s="222"/>
      <c r="I348" s="222"/>
    </row>
    <row r="349" spans="1:9" ht="24">
      <c r="A349" s="222" t="s">
        <v>592</v>
      </c>
      <c r="B349" s="224" t="s">
        <v>693</v>
      </c>
      <c r="C349" s="222" t="s">
        <v>386</v>
      </c>
      <c r="D349" s="222"/>
      <c r="E349" s="222"/>
      <c r="F349" s="222"/>
      <c r="G349" s="222"/>
      <c r="H349" s="222"/>
      <c r="I349" s="222"/>
    </row>
    <row r="350" spans="1:9" ht="24">
      <c r="A350" s="222" t="s">
        <v>167</v>
      </c>
      <c r="B350" s="224" t="s">
        <v>693</v>
      </c>
      <c r="C350" s="222"/>
      <c r="D350" s="222"/>
      <c r="E350" s="222"/>
      <c r="F350" s="222"/>
      <c r="G350" s="222"/>
      <c r="H350" s="222"/>
      <c r="I350" s="222"/>
    </row>
    <row r="351" spans="1:9" ht="24">
      <c r="A351" s="222" t="s">
        <v>288</v>
      </c>
      <c r="B351" s="222" t="s">
        <v>360</v>
      </c>
      <c r="C351" s="222" t="s">
        <v>503</v>
      </c>
      <c r="D351" s="297"/>
      <c r="E351" s="297"/>
      <c r="F351" s="297"/>
      <c r="G351" s="297"/>
      <c r="H351" s="297"/>
      <c r="I351" s="297"/>
    </row>
    <row r="352" spans="1:9" ht="132">
      <c r="A352" s="230" t="s">
        <v>203</v>
      </c>
      <c r="B352" s="226" t="s">
        <v>804</v>
      </c>
      <c r="C352" s="226" t="s">
        <v>553</v>
      </c>
      <c r="D352" s="226"/>
      <c r="E352" s="226"/>
      <c r="F352" s="226"/>
      <c r="G352" s="226"/>
      <c r="H352" s="226"/>
      <c r="I352" s="226"/>
    </row>
    <row r="353" spans="1:9">
      <c r="A353" s="226" t="s">
        <v>224</v>
      </c>
      <c r="B353" s="226" t="s">
        <v>805</v>
      </c>
      <c r="C353" s="226" t="s">
        <v>806</v>
      </c>
      <c r="D353" s="226"/>
      <c r="E353" s="226"/>
      <c r="F353" s="226"/>
      <c r="G353" s="226"/>
      <c r="H353" s="226"/>
      <c r="I353" s="226"/>
    </row>
    <row r="354" spans="1:9" ht="24">
      <c r="A354" s="222" t="s">
        <v>542</v>
      </c>
      <c r="B354" s="226" t="s">
        <v>807</v>
      </c>
      <c r="C354" s="226" t="s">
        <v>808</v>
      </c>
      <c r="D354" s="222"/>
      <c r="E354" s="222"/>
      <c r="F354" s="222"/>
      <c r="G354" s="222"/>
      <c r="H354" s="222"/>
      <c r="I354" s="222"/>
    </row>
    <row r="355" spans="1:9" ht="24">
      <c r="A355" s="222" t="s">
        <v>165</v>
      </c>
      <c r="B355" s="226" t="s">
        <v>807</v>
      </c>
      <c r="C355" s="226" t="s">
        <v>808</v>
      </c>
      <c r="D355" s="222"/>
      <c r="E355" s="222"/>
      <c r="F355" s="222"/>
      <c r="G355" s="222"/>
      <c r="H355" s="222"/>
      <c r="I355" s="222"/>
    </row>
    <row r="356" spans="1:9" ht="24">
      <c r="A356" s="222" t="s">
        <v>79</v>
      </c>
      <c r="B356" s="226" t="s">
        <v>807</v>
      </c>
      <c r="C356" s="226" t="s">
        <v>808</v>
      </c>
      <c r="D356" s="222"/>
      <c r="E356" s="222"/>
      <c r="F356" s="222"/>
      <c r="G356" s="222"/>
      <c r="H356" s="222"/>
      <c r="I356" s="222"/>
    </row>
    <row r="357" spans="1:9" ht="24">
      <c r="A357" s="222" t="s">
        <v>447</v>
      </c>
      <c r="B357" s="226" t="s">
        <v>807</v>
      </c>
      <c r="C357" s="226" t="s">
        <v>808</v>
      </c>
      <c r="D357" s="222"/>
      <c r="E357" s="222"/>
      <c r="F357" s="222"/>
      <c r="G357" s="222"/>
      <c r="H357" s="222"/>
      <c r="I357" s="222"/>
    </row>
    <row r="358" spans="1:9" ht="24">
      <c r="A358" s="222" t="s">
        <v>538</v>
      </c>
      <c r="B358" s="226" t="s">
        <v>807</v>
      </c>
      <c r="C358" s="226" t="s">
        <v>808</v>
      </c>
      <c r="D358" s="222"/>
      <c r="E358" s="222"/>
      <c r="F358" s="222"/>
      <c r="G358" s="222"/>
      <c r="H358" s="222"/>
      <c r="I358" s="222"/>
    </row>
    <row r="359" spans="1:9" ht="24">
      <c r="A359" s="222" t="s">
        <v>528</v>
      </c>
      <c r="B359" s="226" t="s">
        <v>807</v>
      </c>
      <c r="C359" s="226" t="s">
        <v>808</v>
      </c>
      <c r="D359" s="222"/>
      <c r="E359" s="222"/>
      <c r="F359" s="222"/>
      <c r="G359" s="222"/>
      <c r="H359" s="222"/>
      <c r="I359" s="222"/>
    </row>
    <row r="360" spans="1:9">
      <c r="A360" s="222" t="s">
        <v>809</v>
      </c>
      <c r="B360" s="226"/>
      <c r="C360" s="226"/>
      <c r="D360" s="222"/>
      <c r="E360" s="222"/>
      <c r="F360" s="222"/>
      <c r="G360" s="222"/>
      <c r="H360" s="222"/>
      <c r="I360" s="222"/>
    </row>
    <row r="361" spans="1:9">
      <c r="A361" s="222" t="s">
        <v>810</v>
      </c>
      <c r="B361" s="226"/>
      <c r="C361" s="226"/>
      <c r="D361" s="222"/>
      <c r="E361" s="222"/>
      <c r="F361" s="222"/>
      <c r="G361" s="222"/>
      <c r="H361" s="222"/>
      <c r="I361" s="222"/>
    </row>
    <row r="362" spans="1:9" ht="36">
      <c r="A362" s="222" t="s">
        <v>373</v>
      </c>
      <c r="B362" s="224" t="s">
        <v>693</v>
      </c>
      <c r="C362" s="222"/>
      <c r="D362" s="222"/>
      <c r="E362" s="222"/>
      <c r="F362" s="222"/>
      <c r="G362" s="222"/>
      <c r="H362" s="222"/>
      <c r="I362" s="222"/>
    </row>
    <row r="363" spans="1:9" ht="24">
      <c r="A363" s="266" t="s">
        <v>811</v>
      </c>
      <c r="B363" s="219" t="s">
        <v>664</v>
      </c>
      <c r="C363" s="220"/>
      <c r="D363" s="220"/>
      <c r="E363" s="220"/>
      <c r="F363" s="220"/>
      <c r="G363" s="220"/>
      <c r="H363" s="220"/>
      <c r="I363" s="220"/>
    </row>
    <row r="364" spans="1:9">
      <c r="A364" s="267" t="s">
        <v>812</v>
      </c>
      <c r="B364" s="268"/>
      <c r="C364" s="239"/>
      <c r="D364" s="298"/>
      <c r="E364" s="298"/>
      <c r="F364" s="298"/>
      <c r="G364" s="298"/>
      <c r="H364" s="298"/>
      <c r="I364" s="298"/>
    </row>
    <row r="365" spans="1:9">
      <c r="A365" s="269" t="s">
        <v>813</v>
      </c>
      <c r="B365" s="268"/>
      <c r="C365" s="239"/>
      <c r="D365" s="298"/>
      <c r="E365" s="298"/>
      <c r="F365" s="298"/>
      <c r="G365" s="298"/>
      <c r="H365" s="298"/>
      <c r="I365" s="298"/>
    </row>
    <row r="366" spans="1:9">
      <c r="A366" s="269" t="s">
        <v>814</v>
      </c>
      <c r="B366" s="268"/>
      <c r="C366" s="239"/>
      <c r="D366" s="298"/>
      <c r="E366" s="298"/>
      <c r="F366" s="298"/>
      <c r="G366" s="298"/>
      <c r="H366" s="298"/>
      <c r="I366" s="298"/>
    </row>
    <row r="367" spans="1:9" ht="24">
      <c r="A367" s="270" t="s">
        <v>815</v>
      </c>
      <c r="B367" s="270"/>
      <c r="C367" s="242" t="s">
        <v>833</v>
      </c>
      <c r="D367" s="235"/>
      <c r="E367" s="235"/>
      <c r="F367" s="235"/>
      <c r="G367" s="235"/>
      <c r="H367" s="235"/>
      <c r="I367" s="235"/>
    </row>
    <row r="368" spans="1:9" ht="24">
      <c r="A368" s="271" t="s">
        <v>816</v>
      </c>
      <c r="B368" s="224" t="s">
        <v>693</v>
      </c>
      <c r="C368" s="222" t="s">
        <v>817</v>
      </c>
      <c r="D368" s="231"/>
      <c r="E368" s="231"/>
      <c r="F368" s="231"/>
      <c r="G368" s="231"/>
      <c r="H368" s="231"/>
      <c r="I368" s="231"/>
    </row>
    <row r="369" spans="1:9" ht="36">
      <c r="A369" s="272" t="str">
        <f>+A368</f>
        <v>Occupied on schedule</v>
      </c>
      <c r="B369" s="231" t="s">
        <v>179</v>
      </c>
      <c r="C369" s="231" t="s">
        <v>342</v>
      </c>
      <c r="D369" s="231"/>
      <c r="E369" s="231"/>
      <c r="F369" s="231"/>
      <c r="G369" s="231"/>
      <c r="H369" s="231"/>
      <c r="I369" s="231"/>
    </row>
    <row r="370" spans="1:9" ht="24">
      <c r="A370" s="273" t="s">
        <v>818</v>
      </c>
      <c r="B370" s="224" t="s">
        <v>693</v>
      </c>
      <c r="C370" s="222"/>
      <c r="D370" s="231"/>
      <c r="E370" s="231"/>
      <c r="F370" s="231"/>
      <c r="G370" s="231"/>
      <c r="H370" s="231"/>
      <c r="I370" s="231"/>
    </row>
    <row r="371" spans="1:9" ht="36">
      <c r="A371" s="231" t="str">
        <f>+A370</f>
        <v>Change orders; warranty claims</v>
      </c>
      <c r="B371" s="231" t="s">
        <v>179</v>
      </c>
      <c r="C371" s="231" t="s">
        <v>342</v>
      </c>
      <c r="D371" s="231"/>
      <c r="E371" s="231"/>
      <c r="F371" s="231"/>
      <c r="G371" s="231"/>
      <c r="H371" s="231"/>
      <c r="I371" s="231"/>
    </row>
    <row r="372" spans="1:9" ht="24">
      <c r="A372" s="273" t="s">
        <v>605</v>
      </c>
      <c r="B372" s="224" t="s">
        <v>693</v>
      </c>
      <c r="C372" s="231" t="s">
        <v>819</v>
      </c>
      <c r="D372" s="231"/>
      <c r="E372" s="231"/>
      <c r="F372" s="231"/>
      <c r="G372" s="231"/>
      <c r="H372" s="231"/>
      <c r="I372" s="231"/>
    </row>
    <row r="373" spans="1:9" ht="24">
      <c r="A373" s="231" t="str">
        <f>+A372</f>
        <v>Improved construction team coordination, reduction of disagreements among contractors</v>
      </c>
      <c r="B373" s="231" t="s">
        <v>179</v>
      </c>
      <c r="C373" s="231" t="s">
        <v>466</v>
      </c>
      <c r="D373" s="231"/>
      <c r="E373" s="231"/>
      <c r="F373" s="231"/>
      <c r="G373" s="231"/>
      <c r="H373" s="231"/>
      <c r="I373" s="231"/>
    </row>
    <row r="374" spans="1:9" ht="24">
      <c r="A374" s="273" t="s">
        <v>641</v>
      </c>
      <c r="B374" s="224" t="s">
        <v>693</v>
      </c>
      <c r="C374" s="231" t="s">
        <v>848</v>
      </c>
      <c r="D374" s="231"/>
      <c r="E374" s="231"/>
      <c r="F374" s="231"/>
      <c r="G374" s="231"/>
      <c r="H374" s="231"/>
      <c r="I374" s="231"/>
    </row>
    <row r="375" spans="1:9" ht="24">
      <c r="A375" s="231" t="str">
        <f>+A374</f>
        <v>Building start-up and turnover - building occupied more quickly, call-backs reduced, TAB costs reduced</v>
      </c>
      <c r="B375" s="231" t="s">
        <v>179</v>
      </c>
      <c r="C375" s="231" t="s">
        <v>481</v>
      </c>
      <c r="D375" s="231"/>
      <c r="E375" s="231"/>
      <c r="F375" s="231"/>
      <c r="G375" s="231"/>
      <c r="H375" s="231"/>
      <c r="I375" s="231"/>
    </row>
    <row r="376" spans="1:9" ht="36">
      <c r="A376" s="273" t="s">
        <v>606</v>
      </c>
      <c r="B376" s="224" t="s">
        <v>693</v>
      </c>
      <c r="C376" s="231" t="s">
        <v>849</v>
      </c>
      <c r="D376" s="231"/>
      <c r="E376" s="231"/>
      <c r="F376" s="231"/>
      <c r="G376" s="231"/>
      <c r="H376" s="231"/>
      <c r="I376" s="231"/>
    </row>
    <row r="377" spans="1:9" ht="36">
      <c r="A377" s="231" t="str">
        <f>+A376</f>
        <v>Project proceeded on schedule, problems detected and corrected earlier than would have been without commissioning</v>
      </c>
      <c r="B377" s="231" t="s">
        <v>179</v>
      </c>
      <c r="C377" s="227" t="s">
        <v>180</v>
      </c>
      <c r="D377" s="231"/>
      <c r="E377" s="231"/>
      <c r="F377" s="231"/>
      <c r="G377" s="231"/>
      <c r="H377" s="231"/>
      <c r="I377" s="231"/>
    </row>
    <row r="378" spans="1:9" ht="24">
      <c r="A378" s="273" t="s">
        <v>638</v>
      </c>
      <c r="B378" s="224" t="s">
        <v>693</v>
      </c>
      <c r="C378" s="231" t="s">
        <v>850</v>
      </c>
      <c r="D378" s="231"/>
      <c r="E378" s="231"/>
      <c r="F378" s="231"/>
      <c r="G378" s="231"/>
      <c r="H378" s="231"/>
      <c r="I378" s="231"/>
    </row>
    <row r="379" spans="1:9" ht="24">
      <c r="A379" s="231" t="str">
        <f>+A378</f>
        <v>Benefits to project design - improvements to system design, equipment sized correctly</v>
      </c>
      <c r="B379" s="231" t="s">
        <v>179</v>
      </c>
      <c r="C379" s="227" t="s">
        <v>180</v>
      </c>
      <c r="D379" s="231"/>
      <c r="E379" s="231"/>
      <c r="F379" s="231"/>
      <c r="G379" s="231"/>
      <c r="H379" s="231"/>
      <c r="I379" s="231"/>
    </row>
    <row r="380" spans="1:9" ht="24">
      <c r="A380" s="273" t="s">
        <v>851</v>
      </c>
      <c r="B380" s="224" t="s">
        <v>693</v>
      </c>
      <c r="C380" s="231"/>
      <c r="D380" s="231"/>
      <c r="E380" s="231"/>
      <c r="F380" s="231"/>
      <c r="G380" s="231"/>
      <c r="H380" s="231"/>
      <c r="I380" s="231"/>
    </row>
    <row r="381" spans="1:9" ht="24">
      <c r="A381" s="231" t="str">
        <f>+A380</f>
        <v>Other or unspecified first-cost</v>
      </c>
      <c r="B381" s="231" t="s">
        <v>179</v>
      </c>
      <c r="C381" s="231" t="s">
        <v>466</v>
      </c>
      <c r="D381" s="231"/>
      <c r="E381" s="231"/>
      <c r="F381" s="231"/>
      <c r="G381" s="231"/>
      <c r="H381" s="231"/>
      <c r="I381" s="231"/>
    </row>
    <row r="382" spans="1:9">
      <c r="A382" s="235" t="s">
        <v>852</v>
      </c>
      <c r="B382" s="235" t="s">
        <v>853</v>
      </c>
      <c r="C382" s="235"/>
      <c r="D382" s="276"/>
      <c r="E382" s="276"/>
      <c r="F382" s="276"/>
      <c r="G382" s="276"/>
      <c r="H382" s="276"/>
      <c r="I382" s="276"/>
    </row>
    <row r="383" spans="1:9">
      <c r="A383" s="235" t="s">
        <v>854</v>
      </c>
      <c r="B383" s="258" t="s">
        <v>683</v>
      </c>
      <c r="C383" s="235"/>
      <c r="D383" s="276"/>
      <c r="E383" s="276"/>
      <c r="F383" s="276"/>
      <c r="G383" s="276"/>
      <c r="H383" s="276"/>
      <c r="I383" s="276"/>
    </row>
    <row r="384" spans="1:9">
      <c r="A384" s="235" t="s">
        <v>855</v>
      </c>
      <c r="B384" s="235" t="s">
        <v>856</v>
      </c>
      <c r="C384" s="235"/>
      <c r="D384" s="299"/>
      <c r="E384" s="299"/>
      <c r="F384" s="299"/>
      <c r="G384" s="299"/>
      <c r="H384" s="299"/>
      <c r="I384" s="299"/>
    </row>
    <row r="385" spans="1:9">
      <c r="A385" s="270" t="s">
        <v>390</v>
      </c>
      <c r="B385" s="270" t="s">
        <v>857</v>
      </c>
      <c r="C385" s="242"/>
      <c r="D385" s="242"/>
      <c r="E385" s="242"/>
      <c r="F385" s="242"/>
      <c r="G385" s="242"/>
      <c r="H385" s="242"/>
      <c r="I385" s="242"/>
    </row>
    <row r="386" spans="1:9" ht="60">
      <c r="A386" s="274" t="s">
        <v>858</v>
      </c>
      <c r="B386" s="224" t="s">
        <v>693</v>
      </c>
      <c r="C386" s="274" t="s">
        <v>859</v>
      </c>
      <c r="D386" s="244"/>
      <c r="E386" s="244"/>
      <c r="F386" s="244"/>
      <c r="G386" s="244"/>
      <c r="H386" s="244"/>
      <c r="I386" s="244"/>
    </row>
    <row r="387" spans="1:9" ht="48">
      <c r="A387" s="231" t="s">
        <v>860</v>
      </c>
      <c r="B387" s="231" t="s">
        <v>610</v>
      </c>
      <c r="C387" s="231" t="s">
        <v>479</v>
      </c>
      <c r="D387" s="231"/>
      <c r="E387" s="231"/>
      <c r="F387" s="231"/>
      <c r="G387" s="231"/>
      <c r="H387" s="231"/>
      <c r="I387" s="231"/>
    </row>
    <row r="388" spans="1:9" ht="36">
      <c r="A388" s="231" t="s">
        <v>647</v>
      </c>
      <c r="B388" s="231" t="s">
        <v>221</v>
      </c>
      <c r="C388" s="231" t="s">
        <v>506</v>
      </c>
      <c r="D388" s="231"/>
      <c r="E388" s="231"/>
      <c r="F388" s="231"/>
      <c r="G388" s="231"/>
      <c r="H388" s="231"/>
      <c r="I388" s="231"/>
    </row>
    <row r="389" spans="1:9">
      <c r="A389" s="231" t="s">
        <v>4</v>
      </c>
      <c r="B389" s="231" t="s">
        <v>526</v>
      </c>
      <c r="C389" s="231" t="s">
        <v>466</v>
      </c>
      <c r="D389" s="231"/>
      <c r="E389" s="231"/>
      <c r="F389" s="231"/>
      <c r="G389" s="231"/>
      <c r="H389" s="231"/>
      <c r="I389" s="231"/>
    </row>
    <row r="390" spans="1:9">
      <c r="A390" s="231" t="s">
        <v>313</v>
      </c>
      <c r="B390" s="235"/>
      <c r="C390" s="235"/>
      <c r="D390" s="235"/>
      <c r="E390" s="235"/>
      <c r="F390" s="235"/>
      <c r="G390" s="235"/>
      <c r="H390" s="235"/>
      <c r="I390" s="235"/>
    </row>
    <row r="391" spans="1:9" ht="24">
      <c r="A391" s="222" t="s">
        <v>502</v>
      </c>
      <c r="B391" s="224" t="s">
        <v>693</v>
      </c>
      <c r="C391" s="231"/>
      <c r="D391" s="222"/>
      <c r="E391" s="222"/>
      <c r="F391" s="222"/>
      <c r="G391" s="222"/>
      <c r="H391" s="222"/>
      <c r="I391" s="222"/>
    </row>
    <row r="392" spans="1:9">
      <c r="A392" s="222"/>
      <c r="B392" s="222" t="s">
        <v>526</v>
      </c>
      <c r="C392" s="231" t="s">
        <v>466</v>
      </c>
      <c r="D392" s="222"/>
      <c r="E392" s="222"/>
      <c r="F392" s="222"/>
      <c r="G392" s="222"/>
      <c r="H392" s="222"/>
      <c r="I392" s="222"/>
    </row>
    <row r="393" spans="1:9" ht="24">
      <c r="A393" s="231" t="s">
        <v>157</v>
      </c>
      <c r="B393" s="224" t="s">
        <v>693</v>
      </c>
      <c r="C393" s="231"/>
      <c r="D393" s="231"/>
      <c r="E393" s="231"/>
      <c r="F393" s="231"/>
      <c r="G393" s="231"/>
      <c r="H393" s="231"/>
      <c r="I393" s="231"/>
    </row>
    <row r="394" spans="1:9">
      <c r="A394" s="231"/>
      <c r="B394" s="231" t="s">
        <v>526</v>
      </c>
      <c r="C394" s="231" t="s">
        <v>466</v>
      </c>
      <c r="D394" s="231"/>
      <c r="E394" s="231"/>
      <c r="F394" s="231"/>
      <c r="G394" s="231"/>
      <c r="H394" s="231"/>
      <c r="I394" s="231"/>
    </row>
    <row r="395" spans="1:9" ht="24">
      <c r="A395" s="231" t="s">
        <v>330</v>
      </c>
      <c r="B395" s="224" t="s">
        <v>693</v>
      </c>
      <c r="C395" s="231"/>
      <c r="D395" s="231"/>
      <c r="E395" s="231"/>
      <c r="F395" s="231"/>
      <c r="G395" s="231"/>
      <c r="H395" s="231"/>
      <c r="I395" s="231"/>
    </row>
    <row r="396" spans="1:9">
      <c r="A396" s="231"/>
      <c r="B396" s="231" t="s">
        <v>526</v>
      </c>
      <c r="C396" s="231" t="s">
        <v>466</v>
      </c>
      <c r="D396" s="231"/>
      <c r="E396" s="231"/>
      <c r="F396" s="231"/>
      <c r="G396" s="231"/>
      <c r="H396" s="231"/>
      <c r="I396" s="231"/>
    </row>
    <row r="397" spans="1:9" ht="24">
      <c r="A397" s="231" t="s">
        <v>371</v>
      </c>
      <c r="B397" s="224" t="s">
        <v>693</v>
      </c>
      <c r="C397" s="231"/>
      <c r="D397" s="231"/>
      <c r="E397" s="231"/>
      <c r="F397" s="231"/>
      <c r="G397" s="231"/>
      <c r="H397" s="231"/>
      <c r="I397" s="231"/>
    </row>
    <row r="398" spans="1:9">
      <c r="A398" s="231"/>
      <c r="B398" s="231" t="s">
        <v>526</v>
      </c>
      <c r="C398" s="231" t="s">
        <v>466</v>
      </c>
      <c r="D398" s="231"/>
      <c r="E398" s="231"/>
      <c r="F398" s="231"/>
      <c r="G398" s="231"/>
      <c r="H398" s="231"/>
      <c r="I398" s="231"/>
    </row>
    <row r="399" spans="1:9" ht="24">
      <c r="A399" s="231" t="s">
        <v>274</v>
      </c>
      <c r="B399" s="224" t="s">
        <v>693</v>
      </c>
      <c r="C399" s="231"/>
      <c r="D399" s="231"/>
      <c r="E399" s="231"/>
      <c r="F399" s="231"/>
      <c r="G399" s="231"/>
      <c r="H399" s="231"/>
      <c r="I399" s="231"/>
    </row>
    <row r="400" spans="1:9">
      <c r="A400" s="231"/>
      <c r="B400" s="231" t="s">
        <v>526</v>
      </c>
      <c r="C400" s="231" t="s">
        <v>466</v>
      </c>
      <c r="D400" s="231"/>
      <c r="E400" s="231"/>
      <c r="F400" s="231"/>
      <c r="G400" s="231"/>
      <c r="H400" s="231"/>
      <c r="I400" s="231"/>
    </row>
    <row r="401" spans="1:9" ht="24">
      <c r="A401" s="231" t="s">
        <v>112</v>
      </c>
      <c r="B401" s="224" t="s">
        <v>693</v>
      </c>
      <c r="C401" s="231"/>
      <c r="D401" s="231"/>
      <c r="E401" s="231"/>
      <c r="F401" s="231"/>
      <c r="G401" s="231"/>
      <c r="H401" s="231"/>
      <c r="I401" s="231"/>
    </row>
    <row r="402" spans="1:9">
      <c r="A402" s="231"/>
      <c r="B402" s="231" t="s">
        <v>526</v>
      </c>
      <c r="C402" s="231" t="s">
        <v>466</v>
      </c>
      <c r="D402" s="231"/>
      <c r="E402" s="231"/>
      <c r="F402" s="231"/>
      <c r="G402" s="231"/>
      <c r="H402" s="231"/>
      <c r="I402" s="231"/>
    </row>
    <row r="403" spans="1:9" ht="24">
      <c r="A403" s="231" t="s">
        <v>514</v>
      </c>
      <c r="B403" s="224" t="s">
        <v>693</v>
      </c>
      <c r="C403" s="231"/>
      <c r="D403" s="231"/>
      <c r="E403" s="231"/>
      <c r="F403" s="231"/>
      <c r="G403" s="231"/>
      <c r="H403" s="231"/>
      <c r="I403" s="231"/>
    </row>
    <row r="404" spans="1:9">
      <c r="A404" s="231"/>
      <c r="B404" s="231" t="s">
        <v>526</v>
      </c>
      <c r="C404" s="231" t="s">
        <v>466</v>
      </c>
      <c r="D404" s="231"/>
      <c r="E404" s="231"/>
      <c r="F404" s="231"/>
      <c r="G404" s="231"/>
      <c r="H404" s="231"/>
      <c r="I404" s="231"/>
    </row>
    <row r="405" spans="1:9" ht="24">
      <c r="A405" s="231" t="s">
        <v>861</v>
      </c>
      <c r="B405" s="224" t="s">
        <v>693</v>
      </c>
      <c r="C405" s="231"/>
      <c r="D405" s="231"/>
      <c r="E405" s="231"/>
      <c r="F405" s="231"/>
      <c r="G405" s="231"/>
      <c r="H405" s="231"/>
      <c r="I405" s="231"/>
    </row>
    <row r="406" spans="1:9">
      <c r="A406" s="231"/>
      <c r="B406" s="231" t="s">
        <v>526</v>
      </c>
      <c r="C406" s="231" t="s">
        <v>466</v>
      </c>
      <c r="D406" s="231"/>
      <c r="E406" s="231"/>
      <c r="F406" s="231"/>
      <c r="G406" s="231"/>
      <c r="H406" s="231"/>
      <c r="I406" s="231"/>
    </row>
    <row r="407" spans="1:9" ht="24">
      <c r="A407" s="231" t="s">
        <v>465</v>
      </c>
      <c r="B407" s="224" t="s">
        <v>693</v>
      </c>
      <c r="C407" s="231"/>
      <c r="D407" s="231"/>
      <c r="E407" s="231"/>
      <c r="F407" s="231"/>
      <c r="G407" s="231"/>
      <c r="H407" s="231"/>
      <c r="I407" s="231"/>
    </row>
    <row r="408" spans="1:9">
      <c r="A408" s="231"/>
      <c r="B408" s="231" t="s">
        <v>526</v>
      </c>
      <c r="C408" s="231" t="s">
        <v>466</v>
      </c>
      <c r="D408" s="231"/>
      <c r="E408" s="231"/>
      <c r="F408" s="231"/>
      <c r="G408" s="231"/>
      <c r="H408" s="231"/>
      <c r="I408" s="231"/>
    </row>
    <row r="409" spans="1:9">
      <c r="A409" s="275" t="s">
        <v>862</v>
      </c>
      <c r="B409" s="276" t="s">
        <v>863</v>
      </c>
      <c r="C409" s="277" t="s">
        <v>466</v>
      </c>
      <c r="D409" s="300"/>
      <c r="E409" s="300"/>
      <c r="F409" s="300"/>
      <c r="G409" s="300"/>
      <c r="H409" s="300"/>
      <c r="I409" s="300"/>
    </row>
    <row r="410" spans="1:9">
      <c r="A410" s="278" t="s">
        <v>864</v>
      </c>
      <c r="B410" s="276" t="s">
        <v>865</v>
      </c>
      <c r="C410" s="277" t="s">
        <v>466</v>
      </c>
      <c r="D410" s="287"/>
      <c r="E410" s="287"/>
      <c r="F410" s="287"/>
      <c r="G410" s="287"/>
      <c r="H410" s="287"/>
      <c r="I410" s="287"/>
    </row>
    <row r="411" spans="1:9">
      <c r="A411" s="279" t="s">
        <v>866</v>
      </c>
      <c r="B411" s="276" t="s">
        <v>867</v>
      </c>
      <c r="C411" s="277" t="s">
        <v>466</v>
      </c>
      <c r="D411" s="287"/>
      <c r="E411" s="287"/>
      <c r="F411" s="287"/>
      <c r="G411" s="287"/>
      <c r="H411" s="287"/>
      <c r="I411" s="287"/>
    </row>
    <row r="412" spans="1:9">
      <c r="A412" s="279" t="s">
        <v>868</v>
      </c>
      <c r="B412" s="276"/>
      <c r="C412" s="277"/>
      <c r="D412" s="287"/>
      <c r="E412" s="287"/>
      <c r="F412" s="287"/>
      <c r="G412" s="287"/>
      <c r="H412" s="287"/>
      <c r="I412" s="287"/>
    </row>
    <row r="413" spans="1:9">
      <c r="A413" s="202" t="s">
        <v>869</v>
      </c>
      <c r="B413" s="280"/>
      <c r="C413" s="281"/>
      <c r="D413" s="301"/>
      <c r="E413" s="301"/>
      <c r="F413" s="301"/>
      <c r="G413" s="301"/>
      <c r="H413" s="301"/>
      <c r="I413" s="301"/>
    </row>
    <row r="414" spans="1:9" ht="36">
      <c r="A414" s="282" t="s">
        <v>870</v>
      </c>
      <c r="B414" s="276" t="s">
        <v>871</v>
      </c>
      <c r="C414" s="277"/>
      <c r="D414" s="287"/>
      <c r="E414" s="287"/>
      <c r="F414" s="287"/>
      <c r="G414" s="287"/>
      <c r="H414" s="287"/>
      <c r="I414" s="287"/>
    </row>
    <row r="415" spans="1:9" ht="36">
      <c r="A415" s="279" t="s">
        <v>872</v>
      </c>
      <c r="B415" s="276" t="s">
        <v>871</v>
      </c>
      <c r="C415" s="277"/>
      <c r="D415" s="287"/>
      <c r="E415" s="287"/>
      <c r="F415" s="287"/>
      <c r="G415" s="287"/>
      <c r="H415" s="287"/>
      <c r="I415" s="287"/>
    </row>
    <row r="416" spans="1:9">
      <c r="A416" s="279" t="s">
        <v>873</v>
      </c>
      <c r="B416" s="276" t="s">
        <v>874</v>
      </c>
      <c r="C416" s="277"/>
      <c r="D416" s="302"/>
      <c r="E416" s="302"/>
      <c r="F416" s="302"/>
      <c r="G416" s="302"/>
      <c r="H416" s="302"/>
      <c r="I416" s="302"/>
    </row>
    <row r="417" spans="1:9">
      <c r="A417" s="279" t="s">
        <v>875</v>
      </c>
      <c r="B417" s="276" t="s">
        <v>876</v>
      </c>
      <c r="C417" s="283"/>
      <c r="D417" s="303"/>
      <c r="E417" s="303"/>
      <c r="F417" s="303"/>
      <c r="G417" s="303"/>
      <c r="H417" s="303"/>
      <c r="I417" s="303"/>
    </row>
    <row r="418" spans="1:9" ht="14" thickBot="1">
      <c r="A418" s="202" t="s">
        <v>534</v>
      </c>
      <c r="B418" s="284"/>
      <c r="C418" s="284"/>
      <c r="D418" s="304"/>
      <c r="E418" s="304"/>
      <c r="F418" s="304"/>
      <c r="G418" s="304"/>
      <c r="H418" s="304"/>
      <c r="I418" s="304"/>
    </row>
    <row r="419" spans="1:9" ht="38" thickTop="1" thickBot="1">
      <c r="A419" s="285" t="s">
        <v>590</v>
      </c>
      <c r="B419" s="314" t="s">
        <v>204</v>
      </c>
      <c r="C419" s="314" t="s">
        <v>153</v>
      </c>
      <c r="D419" s="309"/>
      <c r="E419" s="309"/>
      <c r="F419" s="309"/>
      <c r="G419" s="309"/>
      <c r="H419" s="309"/>
      <c r="I419" s="309"/>
    </row>
    <row r="420" spans="1:9" ht="25" thickTop="1">
      <c r="A420" s="201" t="s">
        <v>251</v>
      </c>
      <c r="B420" s="286" t="s">
        <v>204</v>
      </c>
      <c r="C420" s="286"/>
      <c r="D420" s="305"/>
      <c r="E420" s="305"/>
      <c r="F420" s="305"/>
      <c r="G420" s="305"/>
      <c r="H420" s="305"/>
      <c r="I420" s="305"/>
    </row>
    <row r="421" spans="1:9">
      <c r="A421" s="287"/>
      <c r="B421" s="288"/>
      <c r="C421" s="288"/>
      <c r="D421" s="288"/>
      <c r="E421" s="288"/>
      <c r="F421" s="288"/>
      <c r="G421" s="288"/>
      <c r="H421" s="288"/>
      <c r="I421" s="288"/>
    </row>
  </sheetData>
  <phoneticPr fontId="56" type="noConversion"/>
  <hyperlinks>
    <hyperlink ref="B15" location="d15" display="[back to top]"/>
    <hyperlink ref="B85" location="d15" display="[back to top]"/>
    <hyperlink ref="B100" location="d15" display="[back to top]"/>
    <hyperlink ref="B145" location="d15" display="[back to top]"/>
    <hyperlink ref="B227" location="d15" display="[back to top]"/>
    <hyperlink ref="B363" location="d15" display="[back to top]"/>
  </hyperlinks>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AZ70"/>
  <sheetViews>
    <sheetView workbookViewId="0">
      <selection activeCell="B12" sqref="B12:B13"/>
    </sheetView>
  </sheetViews>
  <sheetFormatPr baseColWidth="10" defaultRowHeight="13"/>
  <cols>
    <col min="1" max="1" width="10" style="52" customWidth="1"/>
    <col min="2" max="2" width="3" style="52" customWidth="1"/>
    <col min="3" max="5" width="3" style="52" bestFit="1" customWidth="1"/>
    <col min="6" max="6" width="3" style="52" customWidth="1"/>
    <col min="7" max="7" width="3" style="52" bestFit="1" customWidth="1"/>
    <col min="8" max="8" width="3" style="52" customWidth="1"/>
    <col min="9" max="9" width="3" style="52" bestFit="1" customWidth="1"/>
    <col min="10" max="10" width="4.6640625" style="52" customWidth="1"/>
    <col min="11" max="11" width="3.1640625" style="52" customWidth="1"/>
    <col min="12" max="13" width="5.83203125" style="52" customWidth="1"/>
    <col min="14" max="14" width="4.33203125" style="52" customWidth="1"/>
    <col min="15" max="15" width="3.83203125" style="52" customWidth="1"/>
    <col min="16" max="16" width="3" style="52" customWidth="1"/>
    <col min="17" max="17" width="5.1640625" style="52" customWidth="1"/>
    <col min="18" max="22" width="3" style="52" bestFit="1" customWidth="1"/>
    <col min="23" max="23" width="5.33203125" style="52" customWidth="1"/>
    <col min="24" max="24" width="5.1640625" style="52" customWidth="1"/>
    <col min="25" max="25" width="3.5" style="52" customWidth="1"/>
    <col min="26" max="26" width="4.1640625" style="52" customWidth="1"/>
    <col min="27" max="27" width="5.5" style="52" customWidth="1"/>
    <col min="28" max="28" width="4.6640625" style="52" customWidth="1"/>
    <col min="29" max="29" width="2.83203125" style="52" bestFit="1" customWidth="1"/>
    <col min="30" max="30" width="10.33203125" style="52" customWidth="1"/>
    <col min="31" max="31" width="11" style="52" customWidth="1"/>
    <col min="32" max="32" width="9.1640625" style="52" customWidth="1"/>
    <col min="33" max="33" width="9.5" style="52" customWidth="1"/>
    <col min="34" max="34" width="11.83203125" style="52" customWidth="1"/>
    <col min="35" max="35" width="61.6640625" style="52" customWidth="1"/>
    <col min="36" max="36" width="10.1640625" style="52" customWidth="1"/>
    <col min="37" max="37" width="9.1640625" style="52" customWidth="1"/>
    <col min="38" max="38" width="9.33203125" style="52" customWidth="1"/>
    <col min="39" max="39" width="8.33203125" style="52" customWidth="1"/>
    <col min="40" max="40" width="10.33203125" style="53" customWidth="1"/>
    <col min="41" max="41" width="12.33203125" style="52" customWidth="1"/>
    <col min="42" max="42" width="10.83203125" style="52"/>
    <col min="43" max="43" width="11.6640625" style="52" customWidth="1"/>
    <col min="44" max="44" width="13.6640625" style="52" customWidth="1"/>
    <col min="45" max="45" width="10.83203125" style="52"/>
    <col min="46" max="46" width="10" style="52" customWidth="1"/>
    <col min="47" max="47" width="7.6640625" style="52" customWidth="1"/>
    <col min="48" max="48" width="8.83203125" style="52" customWidth="1"/>
    <col min="49" max="52" width="7.6640625" style="52" customWidth="1"/>
    <col min="53" max="53" width="10.83203125" style="52"/>
    <col min="54" max="54" width="8.1640625" style="52" bestFit="1" customWidth="1"/>
    <col min="55" max="56" width="7.33203125" style="52" bestFit="1" customWidth="1"/>
    <col min="57" max="57" width="125.6640625" style="52" customWidth="1"/>
    <col min="58" max="16384" width="10.83203125" style="52"/>
  </cols>
  <sheetData>
    <row r="1" spans="1:50" ht="16">
      <c r="A1" s="1" t="s">
        <v>458</v>
      </c>
      <c r="B1" s="5"/>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166" t="str">
        <f>+INSTRUCTIONS!A3</f>
        <v>Version: June 27, 2009</v>
      </c>
      <c r="AH1" s="166"/>
      <c r="AI1" s="104"/>
      <c r="AJ1" s="104"/>
      <c r="AL1" s="53"/>
      <c r="AN1" s="52"/>
    </row>
    <row r="2" spans="1:50" ht="16">
      <c r="A2" s="169" t="s">
        <v>44</v>
      </c>
      <c r="B2" s="5"/>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160"/>
      <c r="AH2" s="160"/>
      <c r="AJ2" s="104"/>
      <c r="AL2" s="53"/>
      <c r="AN2" s="52"/>
    </row>
    <row r="3" spans="1:50" ht="67" customHeight="1">
      <c r="A3" s="384" t="s">
        <v>36</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194"/>
      <c r="AH3" s="195"/>
      <c r="AI3" s="103"/>
      <c r="AJ3" s="103"/>
      <c r="AL3" s="53"/>
      <c r="AN3" s="52"/>
    </row>
    <row r="4" spans="1:50" ht="16">
      <c r="A4" s="196"/>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194"/>
      <c r="AH4" s="194"/>
      <c r="AJ4" s="15"/>
      <c r="AL4" s="53"/>
      <c r="AN4" s="52"/>
    </row>
    <row r="5" spans="1:50" ht="83" customHeight="1">
      <c r="A5" s="393" t="str">
        <f>+INSTRUCTIONS!A22</f>
        <v>This template is to be completed to achieve a mapping of problems ("deficiencies") and the recommended solutions ("measures"). Where measure-level cost and energy savings data are available, it should be included. Problems and measures should be listed, irrespective of whether the measures are known to have been implemented.  However, include energy savings and implementation cost estimates only for recommended measures known to have been implemented. If the effort required to provide a complete listing of findings is prohibitive, give priority to those with significant energy implications and good cost-effectiveness.  Alternatively, all measures may be aggregated into one row.  if measure-specific information is not known.  Rejected measures may be tabulated on the indicated row.</v>
      </c>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J5" s="15"/>
      <c r="AL5" s="53"/>
      <c r="AN5" s="52"/>
    </row>
    <row r="6" spans="1:50" ht="16">
      <c r="A6" s="192"/>
      <c r="B6" s="2"/>
      <c r="C6" s="2"/>
      <c r="D6" s="2"/>
      <c r="E6" s="2"/>
      <c r="F6" s="2"/>
      <c r="G6" s="2"/>
      <c r="H6" s="2"/>
      <c r="I6" s="2"/>
      <c r="J6" s="2"/>
      <c r="K6" s="2"/>
      <c r="L6" s="2"/>
      <c r="M6" s="2"/>
      <c r="N6" s="2"/>
      <c r="O6" s="2"/>
      <c r="P6" s="2"/>
      <c r="Q6" s="2"/>
      <c r="R6" s="2"/>
      <c r="S6" s="197"/>
      <c r="T6" s="197"/>
      <c r="U6" s="197"/>
      <c r="V6" s="197"/>
      <c r="W6" s="197"/>
      <c r="X6" s="197"/>
      <c r="Y6" s="197"/>
      <c r="Z6" s="197"/>
      <c r="AA6" s="197"/>
      <c r="AB6" s="197"/>
      <c r="AC6" s="197"/>
      <c r="AD6" s="197"/>
      <c r="AE6" s="197"/>
      <c r="AF6" s="197"/>
      <c r="AG6" s="197"/>
      <c r="AH6" s="197"/>
      <c r="AJ6" s="15"/>
      <c r="AL6" s="53"/>
      <c r="AN6" s="52"/>
    </row>
    <row r="7" spans="1:50" ht="16">
      <c r="A7" s="198" t="s">
        <v>656</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194"/>
      <c r="AH7" s="194"/>
      <c r="AJ7" s="15"/>
      <c r="AL7" s="53"/>
      <c r="AN7" s="52"/>
    </row>
    <row r="8" spans="1:50">
      <c r="A8" s="19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56"/>
      <c r="AH8" s="56"/>
      <c r="AJ8" s="15"/>
      <c r="AL8" s="53"/>
      <c r="AN8" s="52"/>
    </row>
    <row r="9" spans="1:50">
      <c r="A9" s="5" t="s">
        <v>424</v>
      </c>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56"/>
      <c r="AH9" s="56"/>
      <c r="AJ9" s="15"/>
      <c r="AL9" s="53"/>
      <c r="AN9" s="52"/>
    </row>
    <row r="10" spans="1:50" s="56" customFormat="1" ht="14" thickBot="1">
      <c r="A10" s="16" t="s">
        <v>676</v>
      </c>
      <c r="B10" s="16"/>
      <c r="C10" s="54"/>
      <c r="D10" s="54"/>
      <c r="E10" s="54"/>
      <c r="F10" s="54"/>
      <c r="G10" s="54"/>
      <c r="H10" s="54"/>
      <c r="I10" s="54"/>
      <c r="J10" s="54"/>
      <c r="K10" s="54"/>
      <c r="L10" s="386"/>
      <c r="M10" s="387"/>
      <c r="N10" s="387"/>
      <c r="O10" s="387"/>
      <c r="P10" s="387"/>
      <c r="Q10" s="387"/>
      <c r="R10" s="387"/>
      <c r="S10" s="387"/>
      <c r="T10" s="387"/>
      <c r="U10" s="387"/>
      <c r="V10" s="387"/>
      <c r="W10" s="387"/>
      <c r="X10" s="387"/>
      <c r="Y10" s="387"/>
      <c r="Z10" s="387"/>
      <c r="AA10" s="387"/>
      <c r="AB10" s="387"/>
      <c r="AC10" s="387"/>
      <c r="AD10" s="387"/>
      <c r="AE10" s="387"/>
      <c r="AF10" s="387"/>
      <c r="AG10" s="55"/>
      <c r="AH10" s="55"/>
      <c r="AI10" s="55"/>
      <c r="AJ10" s="107" t="s">
        <v>460</v>
      </c>
      <c r="AK10" s="17"/>
      <c r="AM10" s="105"/>
      <c r="AN10" s="105"/>
      <c r="AO10" s="105"/>
      <c r="AP10" s="105"/>
      <c r="AQ10" s="106"/>
      <c r="AR10" s="106"/>
      <c r="AS10" s="54"/>
      <c r="AT10" s="57"/>
      <c r="AU10" s="57"/>
      <c r="AV10" s="57"/>
      <c r="AX10" s="58"/>
    </row>
    <row r="11" spans="1:50" s="60" customFormat="1" ht="17" customHeight="1" thickBot="1">
      <c r="A11" s="56"/>
      <c r="B11" s="392" t="s">
        <v>540</v>
      </c>
      <c r="C11" s="355"/>
      <c r="D11" s="355"/>
      <c r="E11" s="355"/>
      <c r="F11" s="355"/>
      <c r="G11" s="355"/>
      <c r="H11" s="355"/>
      <c r="I11" s="355"/>
      <c r="J11" s="355"/>
      <c r="K11" s="356"/>
      <c r="L11" s="397" t="s">
        <v>96</v>
      </c>
      <c r="M11" s="398"/>
      <c r="N11" s="398"/>
      <c r="O11" s="398"/>
      <c r="P11" s="398"/>
      <c r="Q11" s="398"/>
      <c r="R11" s="398"/>
      <c r="S11" s="398"/>
      <c r="T11" s="398"/>
      <c r="U11" s="398"/>
      <c r="V11" s="398"/>
      <c r="W11" s="398"/>
      <c r="X11" s="398"/>
      <c r="Y11" s="398"/>
      <c r="Z11" s="398"/>
      <c r="AA11" s="398"/>
      <c r="AB11" s="398"/>
      <c r="AC11" s="399"/>
      <c r="AD11" s="346" t="s">
        <v>603</v>
      </c>
      <c r="AE11" s="334" t="s">
        <v>54</v>
      </c>
      <c r="AF11" s="337" t="s">
        <v>55</v>
      </c>
      <c r="AG11" s="343" t="s">
        <v>314</v>
      </c>
      <c r="AH11" s="340" t="s">
        <v>296</v>
      </c>
      <c r="AI11" s="331" t="s">
        <v>346</v>
      </c>
      <c r="AJ11" s="381" t="s">
        <v>504</v>
      </c>
      <c r="AK11" s="381" t="s">
        <v>315</v>
      </c>
      <c r="AL11" s="381" t="s">
        <v>499</v>
      </c>
      <c r="AM11" s="381" t="s">
        <v>451</v>
      </c>
      <c r="AN11" s="331" t="s">
        <v>355</v>
      </c>
      <c r="AO11" s="378" t="s">
        <v>246</v>
      </c>
      <c r="AP11" s="372" t="s">
        <v>383</v>
      </c>
      <c r="AQ11" s="375" t="s">
        <v>281</v>
      </c>
      <c r="AR11" s="369" t="s">
        <v>317</v>
      </c>
      <c r="AS11" s="59" t="s">
        <v>363</v>
      </c>
      <c r="AU11" s="61"/>
    </row>
    <row r="12" spans="1:50" s="60" customFormat="1" ht="33.75" customHeight="1" thickBot="1">
      <c r="B12" s="388" t="s">
        <v>487</v>
      </c>
      <c r="C12" s="323" t="s">
        <v>601</v>
      </c>
      <c r="D12" s="323" t="s">
        <v>500</v>
      </c>
      <c r="E12" s="323" t="s">
        <v>316</v>
      </c>
      <c r="F12" s="390" t="s">
        <v>336</v>
      </c>
      <c r="G12" s="323" t="s">
        <v>253</v>
      </c>
      <c r="H12" s="390" t="s">
        <v>515</v>
      </c>
      <c r="I12" s="323" t="s">
        <v>280</v>
      </c>
      <c r="J12" s="402" t="s">
        <v>86</v>
      </c>
      <c r="K12" s="327" t="s">
        <v>313</v>
      </c>
      <c r="L12" s="325" t="s">
        <v>377</v>
      </c>
      <c r="M12" s="400"/>
      <c r="N12" s="400"/>
      <c r="O12" s="401"/>
      <c r="P12" s="325" t="s">
        <v>298</v>
      </c>
      <c r="Q12" s="326"/>
      <c r="R12" s="326"/>
      <c r="S12" s="326"/>
      <c r="T12" s="326"/>
      <c r="U12" s="326"/>
      <c r="V12" s="326"/>
      <c r="W12" s="326"/>
      <c r="X12" s="326"/>
      <c r="Y12" s="325" t="s">
        <v>514</v>
      </c>
      <c r="Z12" s="326"/>
      <c r="AA12" s="326"/>
      <c r="AB12" s="326"/>
      <c r="AC12" s="396"/>
      <c r="AD12" s="395"/>
      <c r="AE12" s="335"/>
      <c r="AF12" s="338"/>
      <c r="AG12" s="344"/>
      <c r="AH12" s="341"/>
      <c r="AI12" s="332"/>
      <c r="AJ12" s="382"/>
      <c r="AK12" s="382"/>
      <c r="AL12" s="379"/>
      <c r="AM12" s="382"/>
      <c r="AN12" s="379"/>
      <c r="AO12" s="379"/>
      <c r="AP12" s="373"/>
      <c r="AQ12" s="376"/>
      <c r="AR12" s="370"/>
      <c r="AS12" s="62" t="e">
        <f>+#REF!</f>
        <v>#REF!</v>
      </c>
    </row>
    <row r="13" spans="1:50" s="60" customFormat="1" ht="242" customHeight="1">
      <c r="B13" s="389"/>
      <c r="C13" s="324"/>
      <c r="D13" s="324"/>
      <c r="E13" s="324"/>
      <c r="F13" s="391"/>
      <c r="G13" s="324"/>
      <c r="H13" s="391"/>
      <c r="I13" s="324"/>
      <c r="J13" s="403"/>
      <c r="K13" s="328"/>
      <c r="L13" s="174" t="s">
        <v>128</v>
      </c>
      <c r="M13" s="173" t="s">
        <v>50</v>
      </c>
      <c r="N13" s="173" t="s">
        <v>47</v>
      </c>
      <c r="O13" s="175" t="s">
        <v>313</v>
      </c>
      <c r="P13" s="170" t="s">
        <v>91</v>
      </c>
      <c r="Q13" s="171" t="s">
        <v>387</v>
      </c>
      <c r="R13" s="171" t="s">
        <v>92</v>
      </c>
      <c r="S13" s="171" t="s">
        <v>49</v>
      </c>
      <c r="T13" s="171" t="s">
        <v>411</v>
      </c>
      <c r="U13" s="171" t="s">
        <v>552</v>
      </c>
      <c r="V13" s="176" t="s">
        <v>174</v>
      </c>
      <c r="W13" s="176" t="s">
        <v>427</v>
      </c>
      <c r="X13" s="177" t="s">
        <v>313</v>
      </c>
      <c r="Y13" s="171" t="s">
        <v>291</v>
      </c>
      <c r="Z13" s="172" t="s">
        <v>93</v>
      </c>
      <c r="AA13" s="173" t="s">
        <v>48</v>
      </c>
      <c r="AB13" s="178" t="s">
        <v>531</v>
      </c>
      <c r="AC13" s="177" t="s">
        <v>313</v>
      </c>
      <c r="AD13" s="395"/>
      <c r="AE13" s="335"/>
      <c r="AF13" s="338"/>
      <c r="AG13" s="344"/>
      <c r="AH13" s="341"/>
      <c r="AI13" s="332"/>
      <c r="AJ13" s="382"/>
      <c r="AK13" s="382"/>
      <c r="AL13" s="379"/>
      <c r="AM13" s="382"/>
      <c r="AN13" s="379"/>
      <c r="AO13" s="379"/>
      <c r="AP13" s="373"/>
      <c r="AQ13" s="376"/>
      <c r="AR13" s="370"/>
      <c r="AS13" s="367" t="s">
        <v>389</v>
      </c>
    </row>
    <row r="14" spans="1:50" s="60" customFormat="1" ht="27" thickBot="1">
      <c r="A14" s="63"/>
      <c r="B14" s="83" t="s">
        <v>559</v>
      </c>
      <c r="C14" s="179" t="s">
        <v>255</v>
      </c>
      <c r="D14" s="179" t="s">
        <v>256</v>
      </c>
      <c r="E14" s="179" t="s">
        <v>292</v>
      </c>
      <c r="F14" s="179" t="s">
        <v>120</v>
      </c>
      <c r="G14" s="179" t="s">
        <v>350</v>
      </c>
      <c r="H14" s="179" t="s">
        <v>482</v>
      </c>
      <c r="I14" s="179" t="s">
        <v>311</v>
      </c>
      <c r="J14" s="179" t="s">
        <v>412</v>
      </c>
      <c r="K14" s="180" t="s">
        <v>437</v>
      </c>
      <c r="L14" s="181" t="s">
        <v>505</v>
      </c>
      <c r="M14" s="182" t="s">
        <v>160</v>
      </c>
      <c r="N14" s="183" t="s">
        <v>498</v>
      </c>
      <c r="O14" s="184" t="s">
        <v>282</v>
      </c>
      <c r="P14" s="185" t="s">
        <v>158</v>
      </c>
      <c r="Q14" s="182" t="s">
        <v>365</v>
      </c>
      <c r="R14" s="182" t="s">
        <v>366</v>
      </c>
      <c r="S14" s="182" t="s">
        <v>367</v>
      </c>
      <c r="T14" s="182" t="s">
        <v>220</v>
      </c>
      <c r="U14" s="182" t="s">
        <v>267</v>
      </c>
      <c r="V14" s="183" t="s">
        <v>26</v>
      </c>
      <c r="W14" s="183" t="s">
        <v>27</v>
      </c>
      <c r="X14" s="184" t="s">
        <v>318</v>
      </c>
      <c r="Y14" s="181" t="s">
        <v>214</v>
      </c>
      <c r="Z14" s="182" t="s">
        <v>194</v>
      </c>
      <c r="AA14" s="182" t="s">
        <v>111</v>
      </c>
      <c r="AB14" s="186" t="s">
        <v>237</v>
      </c>
      <c r="AC14" s="184" t="s">
        <v>138</v>
      </c>
      <c r="AD14" s="348"/>
      <c r="AE14" s="336"/>
      <c r="AF14" s="339"/>
      <c r="AG14" s="345"/>
      <c r="AH14" s="342"/>
      <c r="AI14" s="333"/>
      <c r="AJ14" s="383"/>
      <c r="AK14" s="383"/>
      <c r="AL14" s="380"/>
      <c r="AM14" s="383"/>
      <c r="AN14" s="380"/>
      <c r="AO14" s="380"/>
      <c r="AP14" s="374"/>
      <c r="AQ14" s="377"/>
      <c r="AR14" s="371"/>
      <c r="AS14" s="368"/>
    </row>
    <row r="15" spans="1:50" s="78" customFormat="1">
      <c r="A15" s="60"/>
      <c r="B15" s="187"/>
      <c r="C15" s="126"/>
      <c r="D15" s="126"/>
      <c r="E15" s="126"/>
      <c r="F15" s="126"/>
      <c r="G15" s="126"/>
      <c r="H15" s="126"/>
      <c r="I15" s="126"/>
      <c r="J15" s="126"/>
      <c r="K15" s="127"/>
      <c r="L15" s="66"/>
      <c r="M15" s="64"/>
      <c r="N15" s="67"/>
      <c r="O15" s="65"/>
      <c r="P15" s="122"/>
      <c r="Q15" s="64"/>
      <c r="R15" s="64"/>
      <c r="S15" s="64"/>
      <c r="T15" s="64"/>
      <c r="U15" s="64"/>
      <c r="V15" s="67"/>
      <c r="W15" s="67"/>
      <c r="X15" s="67"/>
      <c r="Y15" s="132"/>
      <c r="Z15" s="126"/>
      <c r="AA15" s="126"/>
      <c r="AB15" s="133"/>
      <c r="AC15" s="127"/>
      <c r="AD15" s="69"/>
      <c r="AE15" s="70"/>
      <c r="AF15" s="71"/>
      <c r="AG15" s="71"/>
      <c r="AH15" s="71"/>
      <c r="AI15" s="72"/>
      <c r="AJ15" s="73"/>
      <c r="AK15" s="73"/>
      <c r="AL15" s="73"/>
      <c r="AM15" s="73"/>
      <c r="AN15" s="64"/>
      <c r="AO15" s="74"/>
      <c r="AP15" s="75"/>
      <c r="AQ15" s="75"/>
      <c r="AR15" s="76"/>
      <c r="AS15" s="77"/>
    </row>
    <row r="16" spans="1:50" s="27" customFormat="1" ht="11">
      <c r="B16" s="14"/>
      <c r="C16" s="8"/>
      <c r="D16" s="8"/>
      <c r="E16" s="8"/>
      <c r="F16" s="8"/>
      <c r="G16" s="8"/>
      <c r="H16" s="8"/>
      <c r="I16" s="8">
        <v>1</v>
      </c>
      <c r="J16" s="8"/>
      <c r="K16" s="11"/>
      <c r="L16" s="13"/>
      <c r="M16" s="9"/>
      <c r="N16" s="12"/>
      <c r="O16" s="10"/>
      <c r="P16" s="123"/>
      <c r="Q16" s="9">
        <v>1</v>
      </c>
      <c r="R16" s="9"/>
      <c r="S16" s="9"/>
      <c r="T16" s="9"/>
      <c r="U16" s="9"/>
      <c r="V16" s="12"/>
      <c r="W16" s="12"/>
      <c r="X16" s="12"/>
      <c r="Y16" s="13"/>
      <c r="Z16" s="9"/>
      <c r="AA16" s="9"/>
      <c r="AB16" s="26"/>
      <c r="AC16" s="10"/>
      <c r="AD16" s="101">
        <f>SUM(B16:AC16)</f>
        <v>2</v>
      </c>
      <c r="AE16" s="14" t="s">
        <v>161</v>
      </c>
      <c r="AF16" s="8" t="s">
        <v>156</v>
      </c>
      <c r="AG16" s="96" t="str">
        <f>CONCATENATE(AE16,"-",AF16)</f>
        <v>Y-B</v>
      </c>
      <c r="AH16" s="8" t="s">
        <v>303</v>
      </c>
      <c r="AI16" s="28" t="s">
        <v>324</v>
      </c>
      <c r="AJ16" s="134"/>
      <c r="AK16" s="134"/>
      <c r="AL16" s="134"/>
      <c r="AM16" s="134"/>
      <c r="AN16" s="135"/>
      <c r="AO16" s="136"/>
      <c r="AP16" s="142" t="e">
        <f>+AN16/AO16</f>
        <v>#DIV/0!</v>
      </c>
      <c r="AQ16" s="142" t="e">
        <f>+AN16*AS12</f>
        <v>#REF!</v>
      </c>
      <c r="AR16" s="142" t="e">
        <f>+(AJ16*#REF!)+('MEASURES (Data Entry)'!$AK16*#REF!)+('MEASURES (Data Entry)'!AL16*#REF!)+('MEASURES (Data Entry)'!AM16*#REF!)</f>
        <v>#REF!</v>
      </c>
      <c r="AS16" s="143" t="e">
        <f>+AQ16/AR16</f>
        <v>#REF!</v>
      </c>
    </row>
    <row r="17" spans="2:45" s="27" customFormat="1" ht="11">
      <c r="B17" s="14"/>
      <c r="C17" s="8"/>
      <c r="D17" s="8"/>
      <c r="E17" s="8">
        <v>2</v>
      </c>
      <c r="F17" s="8"/>
      <c r="G17" s="8"/>
      <c r="H17" s="8"/>
      <c r="I17" s="8"/>
      <c r="J17" s="8"/>
      <c r="K17" s="11"/>
      <c r="L17" s="13"/>
      <c r="M17" s="9"/>
      <c r="N17" s="12"/>
      <c r="O17" s="10"/>
      <c r="P17" s="123"/>
      <c r="Q17" s="9"/>
      <c r="R17" s="9"/>
      <c r="S17" s="9">
        <v>2</v>
      </c>
      <c r="T17" s="9"/>
      <c r="U17" s="9"/>
      <c r="V17" s="12"/>
      <c r="W17" s="12"/>
      <c r="X17" s="12"/>
      <c r="Y17" s="13"/>
      <c r="Z17" s="9"/>
      <c r="AA17" s="9"/>
      <c r="AB17" s="26"/>
      <c r="AC17" s="10"/>
      <c r="AD17" s="101">
        <f t="shared" ref="AD17:AD36" si="0">SUM(B17:AC17)</f>
        <v>4</v>
      </c>
      <c r="AE17" s="14" t="s">
        <v>600</v>
      </c>
      <c r="AF17" s="8" t="s">
        <v>482</v>
      </c>
      <c r="AG17" s="96" t="str">
        <f t="shared" ref="AG17:AG34" si="1">CONCATENATE(AE17,"-",AF17)</f>
        <v>U-E</v>
      </c>
      <c r="AH17" s="8" t="s">
        <v>209</v>
      </c>
      <c r="AI17" s="28" t="s">
        <v>232</v>
      </c>
      <c r="AJ17" s="134"/>
      <c r="AK17" s="134"/>
      <c r="AL17" s="134"/>
      <c r="AM17" s="134"/>
      <c r="AN17" s="135"/>
      <c r="AO17" s="136"/>
      <c r="AP17" s="142" t="e">
        <f t="shared" ref="AP17:AP34" si="2">+AN17/AO17</f>
        <v>#DIV/0!</v>
      </c>
      <c r="AQ17" s="142" t="e">
        <f>+AN17*AS12</f>
        <v>#REF!</v>
      </c>
      <c r="AR17" s="142" t="e">
        <f>+(AJ17*#REF!)+('MEASURES (Data Entry)'!$AK17*#REF!)+('MEASURES (Data Entry)'!AL17*#REF!)+('MEASURES (Data Entry)'!AM17*#REF!)</f>
        <v>#REF!</v>
      </c>
      <c r="AS17" s="143" t="e">
        <f t="shared" ref="AS17:AS37" si="3">+AQ17/AR17</f>
        <v>#REF!</v>
      </c>
    </row>
    <row r="18" spans="2:45" s="27" customFormat="1" ht="11">
      <c r="B18" s="14"/>
      <c r="C18" s="8"/>
      <c r="D18" s="8"/>
      <c r="E18" s="8">
        <v>2</v>
      </c>
      <c r="F18" s="8"/>
      <c r="G18" s="8"/>
      <c r="H18" s="8"/>
      <c r="I18" s="8"/>
      <c r="J18" s="8"/>
      <c r="K18" s="11"/>
      <c r="L18" s="13"/>
      <c r="M18" s="9"/>
      <c r="N18" s="12"/>
      <c r="O18" s="10"/>
      <c r="P18" s="123"/>
      <c r="Q18" s="9">
        <v>2</v>
      </c>
      <c r="R18" s="9"/>
      <c r="S18" s="9"/>
      <c r="T18" s="9"/>
      <c r="U18" s="9"/>
      <c r="V18" s="12"/>
      <c r="W18" s="12"/>
      <c r="X18" s="12"/>
      <c r="Y18" s="13"/>
      <c r="Z18" s="9"/>
      <c r="AA18" s="9"/>
      <c r="AB18" s="26"/>
      <c r="AC18" s="10"/>
      <c r="AD18" s="101">
        <f t="shared" si="0"/>
        <v>4</v>
      </c>
      <c r="AE18" s="14" t="s">
        <v>161</v>
      </c>
      <c r="AF18" s="8" t="s">
        <v>255</v>
      </c>
      <c r="AG18" s="96" t="str">
        <f t="shared" si="1"/>
        <v>Y-C</v>
      </c>
      <c r="AH18" s="8" t="s">
        <v>446</v>
      </c>
      <c r="AI18" s="28" t="s">
        <v>441</v>
      </c>
      <c r="AJ18" s="134"/>
      <c r="AK18" s="134"/>
      <c r="AL18" s="134"/>
      <c r="AM18" s="134"/>
      <c r="AN18" s="135"/>
      <c r="AO18" s="136"/>
      <c r="AP18" s="142" t="e">
        <f t="shared" si="2"/>
        <v>#DIV/0!</v>
      </c>
      <c r="AQ18" s="142" t="e">
        <f>+AN18*AS12</f>
        <v>#REF!</v>
      </c>
      <c r="AR18" s="142" t="e">
        <f>+(AJ18*#REF!)+('MEASURES (Data Entry)'!$AK18*#REF!)+('MEASURES (Data Entry)'!AL18*#REF!)+('MEASURES (Data Entry)'!AM18*#REF!)</f>
        <v>#REF!</v>
      </c>
      <c r="AS18" s="143" t="e">
        <f t="shared" si="3"/>
        <v>#REF!</v>
      </c>
    </row>
    <row r="19" spans="2:45" s="27" customFormat="1" ht="22">
      <c r="B19" s="14"/>
      <c r="C19" s="8"/>
      <c r="D19" s="8"/>
      <c r="E19" s="8">
        <v>1</v>
      </c>
      <c r="F19" s="8"/>
      <c r="G19" s="8"/>
      <c r="H19" s="8"/>
      <c r="I19" s="8"/>
      <c r="J19" s="8"/>
      <c r="K19" s="11"/>
      <c r="L19" s="13"/>
      <c r="M19" s="9"/>
      <c r="N19" s="12"/>
      <c r="O19" s="10"/>
      <c r="P19" s="123"/>
      <c r="Q19" s="9"/>
      <c r="R19" s="9">
        <v>1</v>
      </c>
      <c r="S19" s="9"/>
      <c r="T19" s="9"/>
      <c r="U19" s="9"/>
      <c r="V19" s="12"/>
      <c r="W19" s="12"/>
      <c r="X19" s="12"/>
      <c r="Y19" s="13"/>
      <c r="Z19" s="9"/>
      <c r="AA19" s="9"/>
      <c r="AB19" s="26"/>
      <c r="AC19" s="10"/>
      <c r="AD19" s="101">
        <f t="shared" si="0"/>
        <v>2</v>
      </c>
      <c r="AE19" s="14" t="s">
        <v>161</v>
      </c>
      <c r="AF19" s="8" t="s">
        <v>413</v>
      </c>
      <c r="AG19" s="96" t="str">
        <f t="shared" si="1"/>
        <v>Y-D</v>
      </c>
      <c r="AH19" s="8" t="s">
        <v>304</v>
      </c>
      <c r="AI19" s="28" t="s">
        <v>472</v>
      </c>
      <c r="AJ19" s="134"/>
      <c r="AK19" s="134"/>
      <c r="AL19" s="134"/>
      <c r="AM19" s="134"/>
      <c r="AN19" s="135"/>
      <c r="AO19" s="136"/>
      <c r="AP19" s="142" t="e">
        <f t="shared" si="2"/>
        <v>#DIV/0!</v>
      </c>
      <c r="AQ19" s="142" t="e">
        <f>+AN19*AS12</f>
        <v>#REF!</v>
      </c>
      <c r="AR19" s="142" t="e">
        <f>+(AJ19*#REF!)+('MEASURES (Data Entry)'!$AK19*#REF!)+('MEASURES (Data Entry)'!AL19*#REF!)+('MEASURES (Data Entry)'!AM19*#REF!)</f>
        <v>#REF!</v>
      </c>
      <c r="AS19" s="143" t="e">
        <f t="shared" si="3"/>
        <v>#REF!</v>
      </c>
    </row>
    <row r="20" spans="2:45" s="27" customFormat="1" ht="22">
      <c r="B20" s="14"/>
      <c r="C20" s="8"/>
      <c r="D20" s="8"/>
      <c r="E20" s="8">
        <v>1</v>
      </c>
      <c r="F20" s="8"/>
      <c r="G20" s="8"/>
      <c r="H20" s="8"/>
      <c r="I20" s="8"/>
      <c r="J20" s="8"/>
      <c r="K20" s="11"/>
      <c r="L20" s="13"/>
      <c r="M20" s="9"/>
      <c r="N20" s="12"/>
      <c r="O20" s="10"/>
      <c r="P20" s="123"/>
      <c r="Q20" s="9"/>
      <c r="R20" s="9">
        <v>1</v>
      </c>
      <c r="S20" s="9"/>
      <c r="T20" s="9"/>
      <c r="U20" s="9"/>
      <c r="V20" s="12"/>
      <c r="W20" s="12"/>
      <c r="X20" s="12"/>
      <c r="Y20" s="13"/>
      <c r="Z20" s="9"/>
      <c r="AA20" s="9"/>
      <c r="AB20" s="26"/>
      <c r="AC20" s="10"/>
      <c r="AD20" s="101">
        <f t="shared" si="0"/>
        <v>2</v>
      </c>
      <c r="AE20" s="14" t="s">
        <v>467</v>
      </c>
      <c r="AF20" s="8" t="s">
        <v>467</v>
      </c>
      <c r="AG20" s="96" t="s">
        <v>467</v>
      </c>
      <c r="AH20" s="8" t="s">
        <v>467</v>
      </c>
      <c r="AI20" s="28" t="s">
        <v>452</v>
      </c>
      <c r="AJ20" s="134"/>
      <c r="AK20" s="134"/>
      <c r="AL20" s="134"/>
      <c r="AM20" s="134"/>
      <c r="AN20" s="135"/>
      <c r="AO20" s="136"/>
      <c r="AP20" s="142" t="e">
        <f t="shared" si="2"/>
        <v>#DIV/0!</v>
      </c>
      <c r="AQ20" s="142" t="e">
        <f>+AN20*AS12</f>
        <v>#REF!</v>
      </c>
      <c r="AR20" s="142" t="e">
        <f>+(AJ20*#REF!)+('MEASURES (Data Entry)'!$AK20*#REF!)+('MEASURES (Data Entry)'!AL20*#REF!)+('MEASURES (Data Entry)'!AM20*#REF!)</f>
        <v>#REF!</v>
      </c>
      <c r="AS20" s="143" t="e">
        <f t="shared" si="3"/>
        <v>#REF!</v>
      </c>
    </row>
    <row r="21" spans="2:45" s="27" customFormat="1" ht="11">
      <c r="B21" s="14"/>
      <c r="C21" s="8">
        <v>1</v>
      </c>
      <c r="D21" s="8"/>
      <c r="E21" s="8"/>
      <c r="F21" s="8"/>
      <c r="G21" s="8"/>
      <c r="H21" s="8"/>
      <c r="I21" s="8"/>
      <c r="J21" s="8"/>
      <c r="K21" s="11"/>
      <c r="L21" s="13"/>
      <c r="M21" s="9"/>
      <c r="N21" s="12"/>
      <c r="O21" s="10"/>
      <c r="P21" s="123"/>
      <c r="Q21" s="9"/>
      <c r="R21" s="9"/>
      <c r="S21" s="9">
        <v>1</v>
      </c>
      <c r="T21" s="9"/>
      <c r="U21" s="9"/>
      <c r="V21" s="12"/>
      <c r="W21" s="12"/>
      <c r="X21" s="12"/>
      <c r="Y21" s="13"/>
      <c r="Z21" s="9"/>
      <c r="AA21" s="9"/>
      <c r="AB21" s="26"/>
      <c r="AC21" s="10"/>
      <c r="AD21" s="101">
        <f t="shared" si="0"/>
        <v>2</v>
      </c>
      <c r="AE21" s="14"/>
      <c r="AF21" s="8"/>
      <c r="AG21" s="96" t="str">
        <f t="shared" si="1"/>
        <v>-</v>
      </c>
      <c r="AH21" s="8"/>
      <c r="AI21" s="28" t="s">
        <v>524</v>
      </c>
      <c r="AJ21" s="134"/>
      <c r="AK21" s="134"/>
      <c r="AL21" s="134"/>
      <c r="AM21" s="134"/>
      <c r="AN21" s="135"/>
      <c r="AO21" s="136"/>
      <c r="AP21" s="142" t="e">
        <f t="shared" si="2"/>
        <v>#DIV/0!</v>
      </c>
      <c r="AQ21" s="142" t="e">
        <f>+AN21*AS12</f>
        <v>#REF!</v>
      </c>
      <c r="AR21" s="142" t="e">
        <f>+(AJ21*#REF!)+('MEASURES (Data Entry)'!$AK21*#REF!)+('MEASURES (Data Entry)'!AL21*#REF!)+('MEASURES (Data Entry)'!AM21*#REF!)</f>
        <v>#REF!</v>
      </c>
      <c r="AS21" s="143" t="e">
        <f t="shared" si="3"/>
        <v>#REF!</v>
      </c>
    </row>
    <row r="22" spans="2:45" s="27" customFormat="1" ht="11">
      <c r="B22" s="14"/>
      <c r="C22" s="8">
        <v>1</v>
      </c>
      <c r="D22" s="8"/>
      <c r="E22" s="8"/>
      <c r="F22" s="8"/>
      <c r="G22" s="8"/>
      <c r="H22" s="8"/>
      <c r="I22" s="8"/>
      <c r="J22" s="8"/>
      <c r="K22" s="11"/>
      <c r="L22" s="13"/>
      <c r="M22" s="9"/>
      <c r="N22" s="12"/>
      <c r="O22" s="10"/>
      <c r="P22" s="123"/>
      <c r="Q22" s="9"/>
      <c r="R22" s="9"/>
      <c r="S22" s="9">
        <v>1</v>
      </c>
      <c r="T22" s="9"/>
      <c r="U22" s="9"/>
      <c r="V22" s="12"/>
      <c r="W22" s="12"/>
      <c r="X22" s="12"/>
      <c r="Y22" s="13"/>
      <c r="Z22" s="9"/>
      <c r="AA22" s="9"/>
      <c r="AB22" s="26"/>
      <c r="AC22" s="10"/>
      <c r="AD22" s="101">
        <f t="shared" si="0"/>
        <v>2</v>
      </c>
      <c r="AE22" s="14"/>
      <c r="AF22" s="8"/>
      <c r="AG22" s="96" t="str">
        <f t="shared" si="1"/>
        <v>-</v>
      </c>
      <c r="AH22" s="8"/>
      <c r="AI22" s="28" t="s">
        <v>155</v>
      </c>
      <c r="AJ22" s="134"/>
      <c r="AK22" s="134"/>
      <c r="AL22" s="134"/>
      <c r="AM22" s="134"/>
      <c r="AN22" s="135"/>
      <c r="AO22" s="136"/>
      <c r="AP22" s="142" t="e">
        <f t="shared" si="2"/>
        <v>#DIV/0!</v>
      </c>
      <c r="AQ22" s="142" t="e">
        <f>+AN22*AS12</f>
        <v>#REF!</v>
      </c>
      <c r="AR22" s="142" t="e">
        <f>+(AJ22*#REF!)+('MEASURES (Data Entry)'!$AK22*#REF!)+('MEASURES (Data Entry)'!AL22*#REF!)+('MEASURES (Data Entry)'!AM22*#REF!)</f>
        <v>#REF!</v>
      </c>
      <c r="AS22" s="143" t="e">
        <f t="shared" si="3"/>
        <v>#REF!</v>
      </c>
    </row>
    <row r="23" spans="2:45" s="27" customFormat="1" ht="22">
      <c r="B23" s="14"/>
      <c r="C23" s="8">
        <v>1</v>
      </c>
      <c r="D23" s="8"/>
      <c r="E23" s="8"/>
      <c r="F23" s="8"/>
      <c r="G23" s="8"/>
      <c r="H23" s="8"/>
      <c r="I23" s="8"/>
      <c r="J23" s="8"/>
      <c r="K23" s="11"/>
      <c r="L23" s="13"/>
      <c r="M23" s="9"/>
      <c r="N23" s="12"/>
      <c r="O23" s="10"/>
      <c r="P23" s="123"/>
      <c r="Q23" s="9"/>
      <c r="R23" s="9"/>
      <c r="S23" s="9">
        <v>1</v>
      </c>
      <c r="T23" s="9"/>
      <c r="U23" s="9"/>
      <c r="V23" s="12"/>
      <c r="W23" s="12"/>
      <c r="X23" s="12"/>
      <c r="Y23" s="13"/>
      <c r="Z23" s="9"/>
      <c r="AA23" s="9"/>
      <c r="AB23" s="26"/>
      <c r="AC23" s="10"/>
      <c r="AD23" s="101">
        <f t="shared" si="0"/>
        <v>2</v>
      </c>
      <c r="AE23" s="14"/>
      <c r="AF23" s="8"/>
      <c r="AG23" s="96" t="str">
        <f t="shared" si="1"/>
        <v>-</v>
      </c>
      <c r="AH23" s="8"/>
      <c r="AI23" s="28" t="s">
        <v>589</v>
      </c>
      <c r="AJ23" s="134"/>
      <c r="AK23" s="134"/>
      <c r="AL23" s="134"/>
      <c r="AM23" s="134"/>
      <c r="AN23" s="135"/>
      <c r="AO23" s="136"/>
      <c r="AP23" s="142" t="e">
        <f t="shared" si="2"/>
        <v>#DIV/0!</v>
      </c>
      <c r="AQ23" s="142" t="e">
        <f>+AN23*AS12</f>
        <v>#REF!</v>
      </c>
      <c r="AR23" s="142" t="e">
        <f>+(AJ23*#REF!)+('MEASURES (Data Entry)'!$AK23*#REF!)+('MEASURES (Data Entry)'!AL23*#REF!)+('MEASURES (Data Entry)'!AM23*#REF!)</f>
        <v>#REF!</v>
      </c>
      <c r="AS23" s="143" t="e">
        <f t="shared" si="3"/>
        <v>#REF!</v>
      </c>
    </row>
    <row r="24" spans="2:45" s="27" customFormat="1" ht="11">
      <c r="B24" s="14"/>
      <c r="C24" s="8"/>
      <c r="D24" s="8"/>
      <c r="E24" s="8"/>
      <c r="F24" s="8"/>
      <c r="G24" s="8">
        <v>8</v>
      </c>
      <c r="H24" s="8"/>
      <c r="I24" s="8"/>
      <c r="J24" s="8"/>
      <c r="K24" s="11"/>
      <c r="L24" s="13"/>
      <c r="M24" s="9"/>
      <c r="N24" s="12"/>
      <c r="O24" s="10"/>
      <c r="P24" s="123"/>
      <c r="Q24" s="9"/>
      <c r="R24" s="9"/>
      <c r="S24" s="9"/>
      <c r="T24" s="9"/>
      <c r="U24" s="9"/>
      <c r="V24" s="12"/>
      <c r="W24" s="12"/>
      <c r="X24" s="12"/>
      <c r="Y24" s="13"/>
      <c r="Z24" s="9">
        <v>8</v>
      </c>
      <c r="AA24" s="9"/>
      <c r="AB24" s="26"/>
      <c r="AC24" s="10"/>
      <c r="AD24" s="101">
        <f t="shared" si="0"/>
        <v>16</v>
      </c>
      <c r="AE24" s="14"/>
      <c r="AF24" s="8"/>
      <c r="AG24" s="96" t="str">
        <f t="shared" si="1"/>
        <v>-</v>
      </c>
      <c r="AH24" s="8"/>
      <c r="AI24" s="28" t="s">
        <v>164</v>
      </c>
      <c r="AJ24" s="134"/>
      <c r="AK24" s="134"/>
      <c r="AL24" s="134"/>
      <c r="AM24" s="134"/>
      <c r="AN24" s="135"/>
      <c r="AO24" s="136"/>
      <c r="AP24" s="142" t="e">
        <f t="shared" si="2"/>
        <v>#DIV/0!</v>
      </c>
      <c r="AQ24" s="142" t="e">
        <f>+AN24*AS12</f>
        <v>#REF!</v>
      </c>
      <c r="AR24" s="142" t="e">
        <f>+(AJ24*#REF!)+('MEASURES (Data Entry)'!$AK24*#REF!)+('MEASURES (Data Entry)'!AL24*#REF!)+('MEASURES (Data Entry)'!AM24*#REF!)</f>
        <v>#REF!</v>
      </c>
      <c r="AS24" s="143" t="e">
        <f t="shared" si="3"/>
        <v>#REF!</v>
      </c>
    </row>
    <row r="25" spans="2:45" s="27" customFormat="1" ht="11">
      <c r="B25" s="14"/>
      <c r="C25" s="8"/>
      <c r="D25" s="8"/>
      <c r="E25" s="8"/>
      <c r="F25" s="8"/>
      <c r="G25" s="8">
        <v>4</v>
      </c>
      <c r="H25" s="8"/>
      <c r="I25" s="8"/>
      <c r="J25" s="8"/>
      <c r="K25" s="11"/>
      <c r="L25" s="13"/>
      <c r="M25" s="9"/>
      <c r="N25" s="12"/>
      <c r="O25" s="10"/>
      <c r="P25" s="123"/>
      <c r="Q25" s="9"/>
      <c r="R25" s="9"/>
      <c r="S25" s="9"/>
      <c r="T25" s="9"/>
      <c r="U25" s="9"/>
      <c r="V25" s="12"/>
      <c r="W25" s="12"/>
      <c r="X25" s="12"/>
      <c r="Y25" s="13"/>
      <c r="Z25" s="9">
        <v>4</v>
      </c>
      <c r="AA25" s="9"/>
      <c r="AB25" s="26"/>
      <c r="AC25" s="10"/>
      <c r="AD25" s="101">
        <f t="shared" si="0"/>
        <v>8</v>
      </c>
      <c r="AE25" s="14"/>
      <c r="AF25" s="8"/>
      <c r="AG25" s="96" t="str">
        <f t="shared" si="1"/>
        <v>-</v>
      </c>
      <c r="AH25" s="8"/>
      <c r="AI25" s="28" t="s">
        <v>404</v>
      </c>
      <c r="AJ25" s="134"/>
      <c r="AK25" s="134"/>
      <c r="AL25" s="134"/>
      <c r="AM25" s="134"/>
      <c r="AN25" s="135"/>
      <c r="AO25" s="136"/>
      <c r="AP25" s="142" t="e">
        <f t="shared" si="2"/>
        <v>#DIV/0!</v>
      </c>
      <c r="AQ25" s="142" t="e">
        <f>+AN25*AS12</f>
        <v>#REF!</v>
      </c>
      <c r="AR25" s="142" t="e">
        <f>+(AJ25*#REF!)+('MEASURES (Data Entry)'!$AK25*#REF!)+('MEASURES (Data Entry)'!AL25*#REF!)+('MEASURES (Data Entry)'!AM25*#REF!)</f>
        <v>#REF!</v>
      </c>
      <c r="AS25" s="143" t="e">
        <f t="shared" si="3"/>
        <v>#REF!</v>
      </c>
    </row>
    <row r="26" spans="2:45" s="27" customFormat="1" ht="11">
      <c r="B26" s="14"/>
      <c r="C26" s="8"/>
      <c r="D26" s="8"/>
      <c r="E26" s="8"/>
      <c r="F26" s="8"/>
      <c r="G26" s="8">
        <v>1</v>
      </c>
      <c r="H26" s="8"/>
      <c r="I26" s="8"/>
      <c r="J26" s="8"/>
      <c r="K26" s="11"/>
      <c r="L26" s="13"/>
      <c r="M26" s="9"/>
      <c r="N26" s="12"/>
      <c r="O26" s="10"/>
      <c r="P26" s="123"/>
      <c r="Q26" s="9"/>
      <c r="R26" s="9"/>
      <c r="S26" s="9"/>
      <c r="T26" s="9"/>
      <c r="U26" s="9"/>
      <c r="V26" s="12"/>
      <c r="W26" s="12"/>
      <c r="X26" s="12"/>
      <c r="Y26" s="13"/>
      <c r="Z26" s="9">
        <v>1</v>
      </c>
      <c r="AA26" s="9"/>
      <c r="AB26" s="26"/>
      <c r="AC26" s="10"/>
      <c r="AD26" s="101">
        <f t="shared" si="0"/>
        <v>2</v>
      </c>
      <c r="AE26" s="14"/>
      <c r="AF26" s="8"/>
      <c r="AG26" s="96" t="str">
        <f t="shared" si="1"/>
        <v>-</v>
      </c>
      <c r="AH26" s="8"/>
      <c r="AI26" s="28" t="s">
        <v>207</v>
      </c>
      <c r="AJ26" s="134"/>
      <c r="AK26" s="134"/>
      <c r="AL26" s="134"/>
      <c r="AM26" s="134"/>
      <c r="AN26" s="135"/>
      <c r="AO26" s="136"/>
      <c r="AP26" s="142" t="e">
        <f t="shared" si="2"/>
        <v>#DIV/0!</v>
      </c>
      <c r="AQ26" s="142" t="e">
        <f>+AN26*AS12</f>
        <v>#REF!</v>
      </c>
      <c r="AR26" s="142" t="e">
        <f>+(AJ26*#REF!)+('MEASURES (Data Entry)'!$AK26*#REF!)+('MEASURES (Data Entry)'!AL26*#REF!)+('MEASURES (Data Entry)'!AM26*#REF!)</f>
        <v>#REF!</v>
      </c>
      <c r="AS26" s="143" t="e">
        <f t="shared" si="3"/>
        <v>#REF!</v>
      </c>
    </row>
    <row r="27" spans="2:45" s="27" customFormat="1" ht="11">
      <c r="B27" s="14"/>
      <c r="C27" s="8"/>
      <c r="D27" s="8"/>
      <c r="E27" s="8"/>
      <c r="F27" s="8"/>
      <c r="G27" s="8"/>
      <c r="H27" s="8"/>
      <c r="I27" s="8">
        <v>1</v>
      </c>
      <c r="J27" s="8"/>
      <c r="K27" s="11"/>
      <c r="L27" s="13"/>
      <c r="M27" s="9"/>
      <c r="N27" s="12"/>
      <c r="O27" s="10"/>
      <c r="P27" s="123"/>
      <c r="Q27" s="9"/>
      <c r="R27" s="9">
        <v>1</v>
      </c>
      <c r="S27" s="9"/>
      <c r="T27" s="9"/>
      <c r="U27" s="9"/>
      <c r="V27" s="12"/>
      <c r="W27" s="12"/>
      <c r="X27" s="12"/>
      <c r="Y27" s="13"/>
      <c r="Z27" s="9">
        <v>1</v>
      </c>
      <c r="AA27" s="9"/>
      <c r="AB27" s="26"/>
      <c r="AC27" s="10"/>
      <c r="AD27" s="101">
        <f t="shared" si="0"/>
        <v>3</v>
      </c>
      <c r="AE27" s="14"/>
      <c r="AF27" s="8"/>
      <c r="AG27" s="96" t="str">
        <f t="shared" si="1"/>
        <v>-</v>
      </c>
      <c r="AH27" s="8"/>
      <c r="AI27" s="28" t="s">
        <v>555</v>
      </c>
      <c r="AJ27" s="134"/>
      <c r="AK27" s="134"/>
      <c r="AL27" s="134"/>
      <c r="AM27" s="134"/>
      <c r="AN27" s="135"/>
      <c r="AO27" s="136"/>
      <c r="AP27" s="142" t="e">
        <f t="shared" si="2"/>
        <v>#DIV/0!</v>
      </c>
      <c r="AQ27" s="142" t="e">
        <f>+AN27*AS12</f>
        <v>#REF!</v>
      </c>
      <c r="AR27" s="142" t="e">
        <f>+(AJ27*#REF!)+('MEASURES (Data Entry)'!$AK27*#REF!)+('MEASURES (Data Entry)'!AL27*#REF!)+('MEASURES (Data Entry)'!AM27*#REF!)</f>
        <v>#REF!</v>
      </c>
      <c r="AS27" s="143" t="e">
        <f t="shared" si="3"/>
        <v>#REF!</v>
      </c>
    </row>
    <row r="28" spans="2:45" s="27" customFormat="1" ht="11">
      <c r="B28" s="14"/>
      <c r="C28" s="8">
        <v>3</v>
      </c>
      <c r="D28" s="8"/>
      <c r="E28" s="8"/>
      <c r="F28" s="8"/>
      <c r="G28" s="8"/>
      <c r="H28" s="8"/>
      <c r="I28" s="8"/>
      <c r="J28" s="8"/>
      <c r="K28" s="11"/>
      <c r="L28" s="13"/>
      <c r="M28" s="9"/>
      <c r="N28" s="12"/>
      <c r="O28" s="10"/>
      <c r="P28" s="123"/>
      <c r="Q28" s="9"/>
      <c r="R28" s="9"/>
      <c r="S28" s="9"/>
      <c r="T28" s="9"/>
      <c r="U28" s="9"/>
      <c r="V28" s="12"/>
      <c r="W28" s="12"/>
      <c r="X28" s="12">
        <v>3</v>
      </c>
      <c r="Y28" s="13"/>
      <c r="Z28" s="9"/>
      <c r="AA28" s="9"/>
      <c r="AB28" s="26"/>
      <c r="AC28" s="10"/>
      <c r="AD28" s="101">
        <f t="shared" si="0"/>
        <v>6</v>
      </c>
      <c r="AE28" s="14"/>
      <c r="AF28" s="8"/>
      <c r="AG28" s="96" t="str">
        <f t="shared" si="1"/>
        <v>-</v>
      </c>
      <c r="AH28" s="8"/>
      <c r="AI28" s="28" t="s">
        <v>675</v>
      </c>
      <c r="AJ28" s="134"/>
      <c r="AK28" s="134"/>
      <c r="AL28" s="134"/>
      <c r="AM28" s="134"/>
      <c r="AN28" s="135"/>
      <c r="AO28" s="136"/>
      <c r="AP28" s="142" t="e">
        <f t="shared" si="2"/>
        <v>#DIV/0!</v>
      </c>
      <c r="AQ28" s="142" t="e">
        <f>+AN28*AS12</f>
        <v>#REF!</v>
      </c>
      <c r="AR28" s="142" t="e">
        <f>+(AJ28*#REF!)+('MEASURES (Data Entry)'!$AK28*#REF!)+('MEASURES (Data Entry)'!AL28*#REF!)+('MEASURES (Data Entry)'!AM28*#REF!)</f>
        <v>#REF!</v>
      </c>
      <c r="AS28" s="143" t="e">
        <f t="shared" si="3"/>
        <v>#REF!</v>
      </c>
    </row>
    <row r="29" spans="2:45" s="27" customFormat="1" ht="11">
      <c r="B29" s="14"/>
      <c r="C29" s="8">
        <v>3</v>
      </c>
      <c r="D29" s="8"/>
      <c r="E29" s="8"/>
      <c r="F29" s="8"/>
      <c r="G29" s="8"/>
      <c r="H29" s="8"/>
      <c r="I29" s="8"/>
      <c r="J29" s="8"/>
      <c r="K29" s="11"/>
      <c r="L29" s="13"/>
      <c r="M29" s="9"/>
      <c r="N29" s="12"/>
      <c r="O29" s="10"/>
      <c r="P29" s="123"/>
      <c r="Q29" s="9"/>
      <c r="R29" s="9"/>
      <c r="S29" s="9"/>
      <c r="T29" s="9"/>
      <c r="U29" s="9"/>
      <c r="V29" s="12"/>
      <c r="W29" s="12"/>
      <c r="X29" s="12">
        <v>3</v>
      </c>
      <c r="Y29" s="13"/>
      <c r="Z29" s="9"/>
      <c r="AA29" s="9"/>
      <c r="AB29" s="26"/>
      <c r="AC29" s="10"/>
      <c r="AD29" s="101">
        <f t="shared" si="0"/>
        <v>6</v>
      </c>
      <c r="AE29" s="14"/>
      <c r="AF29" s="8"/>
      <c r="AG29" s="96" t="str">
        <f t="shared" si="1"/>
        <v>-</v>
      </c>
      <c r="AH29" s="8"/>
      <c r="AI29" s="28" t="s">
        <v>436</v>
      </c>
      <c r="AJ29" s="134"/>
      <c r="AK29" s="134"/>
      <c r="AL29" s="134"/>
      <c r="AM29" s="134"/>
      <c r="AN29" s="135"/>
      <c r="AO29" s="136"/>
      <c r="AP29" s="142" t="e">
        <f t="shared" si="2"/>
        <v>#DIV/0!</v>
      </c>
      <c r="AQ29" s="142" t="e">
        <f>+AN29*AS12</f>
        <v>#REF!</v>
      </c>
      <c r="AR29" s="142" t="e">
        <f>+(AJ29*#REF!)+('MEASURES (Data Entry)'!$AK29*#REF!)+('MEASURES (Data Entry)'!AL29*#REF!)+('MEASURES (Data Entry)'!AM29*#REF!)</f>
        <v>#REF!</v>
      </c>
      <c r="AS29" s="143" t="e">
        <f t="shared" si="3"/>
        <v>#REF!</v>
      </c>
    </row>
    <row r="30" spans="2:45" s="27" customFormat="1" ht="11">
      <c r="B30" s="14"/>
      <c r="C30" s="8">
        <v>6</v>
      </c>
      <c r="D30" s="8"/>
      <c r="E30" s="8"/>
      <c r="F30" s="8"/>
      <c r="G30" s="8"/>
      <c r="H30" s="8"/>
      <c r="I30" s="8"/>
      <c r="J30" s="8"/>
      <c r="K30" s="11"/>
      <c r="L30" s="13">
        <v>6</v>
      </c>
      <c r="M30" s="9"/>
      <c r="N30" s="12"/>
      <c r="O30" s="10"/>
      <c r="P30" s="123"/>
      <c r="Q30" s="9"/>
      <c r="R30" s="9"/>
      <c r="S30" s="9"/>
      <c r="T30" s="9"/>
      <c r="U30" s="9"/>
      <c r="V30" s="12"/>
      <c r="W30" s="12"/>
      <c r="X30" s="12"/>
      <c r="Y30" s="13"/>
      <c r="Z30" s="9"/>
      <c r="AA30" s="9"/>
      <c r="AB30" s="26"/>
      <c r="AC30" s="10"/>
      <c r="AD30" s="101">
        <f t="shared" si="0"/>
        <v>12</v>
      </c>
      <c r="AE30" s="14"/>
      <c r="AF30" s="8"/>
      <c r="AG30" s="96" t="str">
        <f t="shared" si="1"/>
        <v>-</v>
      </c>
      <c r="AH30" s="8"/>
      <c r="AI30" s="28" t="s">
        <v>8</v>
      </c>
      <c r="AJ30" s="134"/>
      <c r="AK30" s="134"/>
      <c r="AL30" s="134"/>
      <c r="AM30" s="134"/>
      <c r="AN30" s="135"/>
      <c r="AO30" s="136"/>
      <c r="AP30" s="142" t="e">
        <f t="shared" si="2"/>
        <v>#DIV/0!</v>
      </c>
      <c r="AQ30" s="142" t="e">
        <f>+AN30*AS12</f>
        <v>#REF!</v>
      </c>
      <c r="AR30" s="142" t="e">
        <f>+(AJ30*#REF!)+('MEASURES (Data Entry)'!$AK30*#REF!)+('MEASURES (Data Entry)'!AL30*#REF!)+('MEASURES (Data Entry)'!AM30*#REF!)</f>
        <v>#REF!</v>
      </c>
      <c r="AS30" s="143" t="e">
        <f t="shared" si="3"/>
        <v>#REF!</v>
      </c>
    </row>
    <row r="31" spans="2:45" s="27" customFormat="1" ht="11">
      <c r="B31" s="14"/>
      <c r="C31" s="8"/>
      <c r="D31" s="8"/>
      <c r="E31" s="8"/>
      <c r="F31" s="8"/>
      <c r="G31" s="8">
        <v>1</v>
      </c>
      <c r="H31" s="8"/>
      <c r="I31" s="8"/>
      <c r="J31" s="8"/>
      <c r="K31" s="11"/>
      <c r="L31" s="13"/>
      <c r="M31" s="9"/>
      <c r="N31" s="12"/>
      <c r="O31" s="10"/>
      <c r="P31" s="123"/>
      <c r="Q31" s="9"/>
      <c r="R31" s="9">
        <v>1</v>
      </c>
      <c r="S31" s="9"/>
      <c r="T31" s="9"/>
      <c r="U31" s="9"/>
      <c r="V31" s="12"/>
      <c r="W31" s="12"/>
      <c r="X31" s="12"/>
      <c r="Y31" s="13"/>
      <c r="Z31" s="9"/>
      <c r="AA31" s="9"/>
      <c r="AB31" s="26"/>
      <c r="AC31" s="10"/>
      <c r="AD31" s="101">
        <f t="shared" si="0"/>
        <v>2</v>
      </c>
      <c r="AE31" s="14"/>
      <c r="AF31" s="8"/>
      <c r="AG31" s="96" t="str">
        <f t="shared" si="1"/>
        <v>-</v>
      </c>
      <c r="AH31" s="8"/>
      <c r="AI31" s="28" t="s">
        <v>399</v>
      </c>
      <c r="AJ31" s="134"/>
      <c r="AK31" s="134"/>
      <c r="AL31" s="134"/>
      <c r="AM31" s="134"/>
      <c r="AN31" s="135"/>
      <c r="AO31" s="136"/>
      <c r="AP31" s="142" t="e">
        <f t="shared" si="2"/>
        <v>#DIV/0!</v>
      </c>
      <c r="AQ31" s="142" t="e">
        <f>+AN31*AS12</f>
        <v>#REF!</v>
      </c>
      <c r="AR31" s="142" t="e">
        <f>+(AJ31*#REF!)+('MEASURES (Data Entry)'!$AK31*#REF!)+('MEASURES (Data Entry)'!AL31*#REF!)+('MEASURES (Data Entry)'!AM31*#REF!)</f>
        <v>#REF!</v>
      </c>
      <c r="AS31" s="143" t="e">
        <f t="shared" si="3"/>
        <v>#REF!</v>
      </c>
    </row>
    <row r="32" spans="2:45" s="27" customFormat="1" ht="11">
      <c r="B32" s="14"/>
      <c r="C32" s="8"/>
      <c r="D32" s="8"/>
      <c r="E32" s="8"/>
      <c r="F32" s="8"/>
      <c r="G32" s="8">
        <v>1</v>
      </c>
      <c r="H32" s="8"/>
      <c r="I32" s="8"/>
      <c r="J32" s="8"/>
      <c r="K32" s="11"/>
      <c r="L32" s="13"/>
      <c r="M32" s="9"/>
      <c r="N32" s="12"/>
      <c r="O32" s="10"/>
      <c r="P32" s="123"/>
      <c r="Q32" s="9">
        <v>1</v>
      </c>
      <c r="R32" s="9"/>
      <c r="S32" s="9"/>
      <c r="T32" s="9"/>
      <c r="U32" s="9"/>
      <c r="V32" s="12"/>
      <c r="W32" s="12"/>
      <c r="X32" s="12"/>
      <c r="Y32" s="13"/>
      <c r="Z32" s="9"/>
      <c r="AA32" s="9"/>
      <c r="AB32" s="26"/>
      <c r="AC32" s="10"/>
      <c r="AD32" s="101">
        <f t="shared" si="0"/>
        <v>2</v>
      </c>
      <c r="AE32" s="14"/>
      <c r="AF32" s="8"/>
      <c r="AG32" s="96" t="str">
        <f t="shared" si="1"/>
        <v>-</v>
      </c>
      <c r="AH32" s="8"/>
      <c r="AI32" s="28" t="s">
        <v>154</v>
      </c>
      <c r="AJ32" s="134"/>
      <c r="AK32" s="134"/>
      <c r="AL32" s="134"/>
      <c r="AM32" s="134"/>
      <c r="AN32" s="135"/>
      <c r="AO32" s="136"/>
      <c r="AP32" s="142" t="e">
        <f t="shared" si="2"/>
        <v>#DIV/0!</v>
      </c>
      <c r="AQ32" s="142" t="e">
        <f>+AN32*AS12</f>
        <v>#REF!</v>
      </c>
      <c r="AR32" s="142" t="e">
        <f>+(AJ32*#REF!)+('MEASURES (Data Entry)'!$AK32*#REF!)+('MEASURES (Data Entry)'!AL32*#REF!)+('MEASURES (Data Entry)'!AM32*#REF!)</f>
        <v>#REF!</v>
      </c>
      <c r="AS32" s="143" t="e">
        <f t="shared" si="3"/>
        <v>#REF!</v>
      </c>
    </row>
    <row r="33" spans="1:52" s="27" customFormat="1" ht="11">
      <c r="B33" s="14"/>
      <c r="C33" s="8"/>
      <c r="D33" s="8"/>
      <c r="E33" s="8"/>
      <c r="F33" s="8"/>
      <c r="G33" s="8">
        <v>25</v>
      </c>
      <c r="H33" s="8"/>
      <c r="I33" s="8"/>
      <c r="J33" s="8"/>
      <c r="K33" s="11"/>
      <c r="L33" s="13"/>
      <c r="M33" s="9">
        <v>25</v>
      </c>
      <c r="N33" s="12"/>
      <c r="O33" s="10"/>
      <c r="P33" s="123"/>
      <c r="Q33" s="9"/>
      <c r="R33" s="9"/>
      <c r="S33" s="9"/>
      <c r="T33" s="9"/>
      <c r="U33" s="9"/>
      <c r="V33" s="12"/>
      <c r="W33" s="12"/>
      <c r="X33" s="12"/>
      <c r="Y33" s="13"/>
      <c r="Z33" s="9"/>
      <c r="AA33" s="9"/>
      <c r="AB33" s="26"/>
      <c r="AC33" s="10"/>
      <c r="AD33" s="101">
        <f t="shared" si="0"/>
        <v>50</v>
      </c>
      <c r="AE33" s="14"/>
      <c r="AF33" s="8"/>
      <c r="AG33" s="96" t="str">
        <f t="shared" si="1"/>
        <v>-</v>
      </c>
      <c r="AH33" s="97"/>
      <c r="AI33" s="30" t="s">
        <v>339</v>
      </c>
      <c r="AJ33" s="134"/>
      <c r="AK33" s="134"/>
      <c r="AL33" s="134"/>
      <c r="AM33" s="134"/>
      <c r="AN33" s="135"/>
      <c r="AO33" s="136"/>
      <c r="AP33" s="142" t="e">
        <f t="shared" si="2"/>
        <v>#DIV/0!</v>
      </c>
      <c r="AQ33" s="142" t="e">
        <f>+AN33*AS12</f>
        <v>#REF!</v>
      </c>
      <c r="AR33" s="142" t="e">
        <f>+(AJ33*#REF!)+('MEASURES (Data Entry)'!$AK33*#REF!)+('MEASURES (Data Entry)'!AL33*#REF!)+('MEASURES (Data Entry)'!AM33*#REF!)</f>
        <v>#REF!</v>
      </c>
      <c r="AS33" s="143" t="e">
        <f t="shared" si="3"/>
        <v>#REF!</v>
      </c>
    </row>
    <row r="34" spans="1:52" s="27" customFormat="1" ht="22">
      <c r="B34" s="14"/>
      <c r="C34" s="8"/>
      <c r="D34" s="8"/>
      <c r="E34" s="8"/>
      <c r="F34" s="8"/>
      <c r="G34" s="8">
        <v>15</v>
      </c>
      <c r="H34" s="8"/>
      <c r="I34" s="8"/>
      <c r="J34" s="8"/>
      <c r="K34" s="11"/>
      <c r="L34" s="13"/>
      <c r="M34" s="9"/>
      <c r="N34" s="12"/>
      <c r="O34" s="10"/>
      <c r="P34" s="123"/>
      <c r="Q34" s="9"/>
      <c r="R34" s="9"/>
      <c r="S34" s="9"/>
      <c r="T34" s="9"/>
      <c r="U34" s="9"/>
      <c r="V34" s="12"/>
      <c r="W34" s="12"/>
      <c r="X34" s="12">
        <v>15</v>
      </c>
      <c r="Y34" s="13"/>
      <c r="Z34" s="9"/>
      <c r="AA34" s="9"/>
      <c r="AB34" s="26"/>
      <c r="AC34" s="10"/>
      <c r="AD34" s="101">
        <f t="shared" si="0"/>
        <v>30</v>
      </c>
      <c r="AE34" s="14"/>
      <c r="AF34" s="8"/>
      <c r="AG34" s="96" t="str">
        <f t="shared" si="1"/>
        <v>-</v>
      </c>
      <c r="AH34" s="97"/>
      <c r="AI34" s="30" t="s">
        <v>537</v>
      </c>
      <c r="AJ34" s="134"/>
      <c r="AK34" s="134"/>
      <c r="AL34" s="134"/>
      <c r="AM34" s="134"/>
      <c r="AN34" s="135"/>
      <c r="AO34" s="136"/>
      <c r="AP34" s="142" t="e">
        <f t="shared" si="2"/>
        <v>#DIV/0!</v>
      </c>
      <c r="AQ34" s="142" t="e">
        <f>+AN34*AS12</f>
        <v>#REF!</v>
      </c>
      <c r="AR34" s="142" t="e">
        <f>+(AJ34*#REF!)+('MEASURES (Data Entry)'!$AK34*#REF!)+('MEASURES (Data Entry)'!AL34*#REF!)+('MEASURES (Data Entry)'!AM34*#REF!)</f>
        <v>#REF!</v>
      </c>
      <c r="AS34" s="143" t="e">
        <f t="shared" si="3"/>
        <v>#REF!</v>
      </c>
    </row>
    <row r="35" spans="1:52" s="27" customFormat="1" ht="11">
      <c r="A35" s="31" t="s">
        <v>573</v>
      </c>
      <c r="B35" s="108">
        <v>1</v>
      </c>
      <c r="C35" s="109">
        <v>2</v>
      </c>
      <c r="D35" s="109"/>
      <c r="E35" s="109">
        <v>1</v>
      </c>
      <c r="F35" s="109">
        <v>1</v>
      </c>
      <c r="G35" s="109"/>
      <c r="H35" s="109"/>
      <c r="I35" s="109"/>
      <c r="J35" s="109">
        <v>6</v>
      </c>
      <c r="K35" s="110"/>
      <c r="L35" s="111">
        <v>2</v>
      </c>
      <c r="M35" s="112">
        <v>5</v>
      </c>
      <c r="N35" s="113"/>
      <c r="O35" s="114"/>
      <c r="P35" s="124"/>
      <c r="Q35" s="112"/>
      <c r="R35" s="112"/>
      <c r="S35" s="112"/>
      <c r="T35" s="112"/>
      <c r="U35" s="112"/>
      <c r="V35" s="113"/>
      <c r="W35" s="113"/>
      <c r="X35" s="113">
        <v>4</v>
      </c>
      <c r="Y35" s="111"/>
      <c r="Z35" s="112"/>
      <c r="AA35" s="112"/>
      <c r="AB35" s="115"/>
      <c r="AC35" s="114"/>
      <c r="AD35" s="101">
        <f t="shared" si="0"/>
        <v>22</v>
      </c>
      <c r="AE35" s="108"/>
      <c r="AF35" s="109"/>
      <c r="AG35" s="96"/>
      <c r="AH35" s="116"/>
      <c r="AI35" s="117"/>
      <c r="AJ35" s="137"/>
      <c r="AK35" s="137"/>
      <c r="AL35" s="137"/>
      <c r="AM35" s="137"/>
      <c r="AN35" s="138"/>
      <c r="AO35" s="139"/>
      <c r="AP35" s="142" t="e">
        <f>+AN35/AO35</f>
        <v>#DIV/0!</v>
      </c>
      <c r="AQ35" s="142" t="e">
        <f>+AN35*AS12</f>
        <v>#REF!</v>
      </c>
      <c r="AR35" s="142" t="e">
        <f>+(AJ35*#REF!)+('MEASURES (Data Entry)'!$AK35*#REF!)+('MEASURES (Data Entry)'!AL35*#REF!)+('MEASURES (Data Entry)'!AM35*#REF!)</f>
        <v>#REF!</v>
      </c>
      <c r="AS35" s="143" t="e">
        <f>+AQ35/AR35</f>
        <v>#REF!</v>
      </c>
    </row>
    <row r="36" spans="1:52" s="27" customFormat="1" ht="12" thickBot="1">
      <c r="A36" s="31" t="s">
        <v>536</v>
      </c>
      <c r="B36" s="41"/>
      <c r="C36" s="42">
        <v>3</v>
      </c>
      <c r="D36" s="42"/>
      <c r="E36" s="42"/>
      <c r="F36" s="42">
        <v>8</v>
      </c>
      <c r="G36" s="42"/>
      <c r="H36" s="42">
        <v>2</v>
      </c>
      <c r="I36" s="42">
        <v>4</v>
      </c>
      <c r="J36" s="42"/>
      <c r="K36" s="43">
        <v>8</v>
      </c>
      <c r="L36" s="44"/>
      <c r="M36" s="45"/>
      <c r="N36" s="46">
        <v>3</v>
      </c>
      <c r="O36" s="47"/>
      <c r="P36" s="125"/>
      <c r="Q36" s="45">
        <v>8</v>
      </c>
      <c r="R36" s="45"/>
      <c r="S36" s="45"/>
      <c r="T36" s="45"/>
      <c r="U36" s="45">
        <v>4</v>
      </c>
      <c r="V36" s="46"/>
      <c r="W36" s="46"/>
      <c r="X36" s="46"/>
      <c r="Y36" s="44"/>
      <c r="Z36" s="45"/>
      <c r="AA36" s="45"/>
      <c r="AB36" s="48"/>
      <c r="AC36" s="47">
        <v>8</v>
      </c>
      <c r="AD36" s="101">
        <f t="shared" si="0"/>
        <v>48</v>
      </c>
      <c r="AE36" s="120" t="s">
        <v>630</v>
      </c>
      <c r="AF36" s="121" t="s">
        <v>599</v>
      </c>
      <c r="AG36" s="121" t="s">
        <v>599</v>
      </c>
      <c r="AH36" s="121" t="s">
        <v>599</v>
      </c>
      <c r="AI36" s="98"/>
      <c r="AJ36" s="140" t="s">
        <v>599</v>
      </c>
      <c r="AK36" s="140" t="s">
        <v>599</v>
      </c>
      <c r="AL36" s="140" t="s">
        <v>599</v>
      </c>
      <c r="AM36" s="140" t="s">
        <v>599</v>
      </c>
      <c r="AN36" s="140" t="s">
        <v>599</v>
      </c>
      <c r="AO36" s="140" t="s">
        <v>599</v>
      </c>
      <c r="AP36" s="141" t="s">
        <v>599</v>
      </c>
      <c r="AQ36" s="141" t="s">
        <v>599</v>
      </c>
      <c r="AR36" s="141" t="s">
        <v>599</v>
      </c>
      <c r="AS36" s="141" t="s">
        <v>599</v>
      </c>
    </row>
    <row r="37" spans="1:52" s="27" customFormat="1" ht="24" thickTop="1" thickBot="1">
      <c r="A37" s="31" t="s">
        <v>379</v>
      </c>
      <c r="B37" s="128">
        <f>SUM(B16:B35)</f>
        <v>1</v>
      </c>
      <c r="C37" s="128">
        <f t="shared" ref="C37:AC37" si="4">SUM(C16:C35)</f>
        <v>17</v>
      </c>
      <c r="D37" s="128">
        <f t="shared" si="4"/>
        <v>0</v>
      </c>
      <c r="E37" s="128">
        <f t="shared" si="4"/>
        <v>7</v>
      </c>
      <c r="F37" s="128">
        <f t="shared" si="4"/>
        <v>1</v>
      </c>
      <c r="G37" s="128">
        <f t="shared" si="4"/>
        <v>55</v>
      </c>
      <c r="H37" s="128">
        <f t="shared" si="4"/>
        <v>0</v>
      </c>
      <c r="I37" s="128">
        <f t="shared" si="4"/>
        <v>2</v>
      </c>
      <c r="J37" s="128">
        <f t="shared" si="4"/>
        <v>6</v>
      </c>
      <c r="K37" s="128">
        <f t="shared" si="4"/>
        <v>0</v>
      </c>
      <c r="L37" s="128">
        <f t="shared" si="4"/>
        <v>8</v>
      </c>
      <c r="M37" s="128">
        <f t="shared" si="4"/>
        <v>30</v>
      </c>
      <c r="N37" s="128">
        <f t="shared" si="4"/>
        <v>0</v>
      </c>
      <c r="O37" s="128">
        <f t="shared" si="4"/>
        <v>0</v>
      </c>
      <c r="P37" s="128">
        <f t="shared" si="4"/>
        <v>0</v>
      </c>
      <c r="Q37" s="128">
        <f t="shared" si="4"/>
        <v>4</v>
      </c>
      <c r="R37" s="128">
        <f t="shared" si="4"/>
        <v>4</v>
      </c>
      <c r="S37" s="128">
        <f t="shared" si="4"/>
        <v>5</v>
      </c>
      <c r="T37" s="128">
        <f t="shared" si="4"/>
        <v>0</v>
      </c>
      <c r="U37" s="128">
        <f t="shared" si="4"/>
        <v>0</v>
      </c>
      <c r="V37" s="128">
        <f t="shared" si="4"/>
        <v>0</v>
      </c>
      <c r="W37" s="128">
        <f t="shared" si="4"/>
        <v>0</v>
      </c>
      <c r="X37" s="128">
        <f t="shared" si="4"/>
        <v>25</v>
      </c>
      <c r="Y37" s="128">
        <f t="shared" si="4"/>
        <v>0</v>
      </c>
      <c r="Z37" s="128">
        <f t="shared" si="4"/>
        <v>14</v>
      </c>
      <c r="AA37" s="128">
        <f t="shared" si="4"/>
        <v>0</v>
      </c>
      <c r="AB37" s="128">
        <f t="shared" si="4"/>
        <v>0</v>
      </c>
      <c r="AC37" s="128">
        <f t="shared" si="4"/>
        <v>0</v>
      </c>
      <c r="AD37" s="155" t="s">
        <v>259</v>
      </c>
      <c r="AE37" s="156"/>
      <c r="AF37" s="156"/>
      <c r="AG37" s="156"/>
      <c r="AH37" s="156"/>
      <c r="AI37" s="157"/>
      <c r="AJ37" s="38">
        <f t="shared" ref="AJ37:AR37" si="5">SUM(AJ16:AJ36)</f>
        <v>0</v>
      </c>
      <c r="AK37" s="38">
        <f t="shared" si="5"/>
        <v>0</v>
      </c>
      <c r="AL37" s="38">
        <f t="shared" si="5"/>
        <v>0</v>
      </c>
      <c r="AM37" s="38">
        <f t="shared" si="5"/>
        <v>0</v>
      </c>
      <c r="AN37" s="39">
        <f t="shared" si="5"/>
        <v>0</v>
      </c>
      <c r="AO37" s="40">
        <f t="shared" si="5"/>
        <v>0</v>
      </c>
      <c r="AP37" s="144" t="e">
        <f>+AN37/AO37</f>
        <v>#DIV/0!</v>
      </c>
      <c r="AQ37" s="145" t="e">
        <f t="shared" si="5"/>
        <v>#REF!</v>
      </c>
      <c r="AR37" s="145" t="e">
        <f t="shared" si="5"/>
        <v>#REF!</v>
      </c>
      <c r="AS37" s="146" t="e">
        <f t="shared" si="3"/>
        <v>#REF!</v>
      </c>
    </row>
    <row r="38" spans="1:52" s="27" customFormat="1" ht="23" thickBot="1">
      <c r="A38" s="31" t="s">
        <v>535</v>
      </c>
      <c r="B38" s="349">
        <f>SUM(B37:K37)</f>
        <v>89</v>
      </c>
      <c r="C38" s="350"/>
      <c r="D38" s="350"/>
      <c r="E38" s="350"/>
      <c r="F38" s="350"/>
      <c r="G38" s="350"/>
      <c r="H38" s="350"/>
      <c r="I38" s="350"/>
      <c r="J38" s="350"/>
      <c r="K38" s="350"/>
      <c r="L38" s="351">
        <f>SUM(L37:AC37)</f>
        <v>90</v>
      </c>
      <c r="M38" s="352"/>
      <c r="N38" s="352"/>
      <c r="O38" s="352"/>
      <c r="P38" s="352"/>
      <c r="Q38" s="352"/>
      <c r="R38" s="352"/>
      <c r="S38" s="352"/>
      <c r="T38" s="352"/>
      <c r="U38" s="352"/>
      <c r="V38" s="352"/>
      <c r="W38" s="352"/>
      <c r="X38" s="352"/>
      <c r="Y38" s="352"/>
      <c r="Z38" s="352"/>
      <c r="AA38" s="352"/>
      <c r="AB38" s="352"/>
      <c r="AC38" s="353"/>
      <c r="AD38" s="151"/>
      <c r="AE38" s="37"/>
      <c r="AF38" s="32"/>
      <c r="AL38" s="33"/>
      <c r="AM38" s="33"/>
      <c r="AN38" s="33"/>
      <c r="AO38" s="33"/>
      <c r="AP38" s="33"/>
      <c r="AQ38" s="33"/>
      <c r="AR38" s="33"/>
      <c r="AS38" s="33"/>
      <c r="AT38" s="33"/>
      <c r="AU38" s="33"/>
      <c r="AV38" s="33"/>
      <c r="AW38" s="34"/>
      <c r="AX38" s="34"/>
      <c r="AY38" s="35"/>
      <c r="AZ38" s="36"/>
    </row>
    <row r="39" spans="1:52">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row>
    <row r="40" spans="1:52">
      <c r="A40" s="5" t="s">
        <v>307</v>
      </c>
      <c r="B40" s="5"/>
      <c r="C40" s="81"/>
    </row>
    <row r="41" spans="1:52" s="56" customFormat="1" ht="14" thickBot="1">
      <c r="A41" s="16" t="s">
        <v>622</v>
      </c>
      <c r="B41" s="16"/>
      <c r="C41" s="54"/>
      <c r="D41" s="54"/>
      <c r="E41" s="54"/>
      <c r="F41" s="54"/>
      <c r="G41" s="54"/>
      <c r="H41" s="54"/>
      <c r="I41" s="54"/>
      <c r="J41" s="54"/>
      <c r="K41" s="54"/>
      <c r="L41" s="386"/>
      <c r="M41" s="387"/>
      <c r="N41" s="387"/>
      <c r="O41" s="387"/>
      <c r="P41" s="387"/>
      <c r="Q41" s="387"/>
      <c r="R41" s="387"/>
      <c r="S41" s="387"/>
      <c r="T41" s="387"/>
      <c r="U41" s="387"/>
      <c r="V41" s="387"/>
      <c r="W41" s="387"/>
      <c r="X41" s="387"/>
      <c r="Y41" s="387"/>
      <c r="Z41" s="387"/>
      <c r="AA41" s="387"/>
      <c r="AB41" s="387"/>
      <c r="AC41" s="387"/>
      <c r="AD41" s="387"/>
      <c r="AE41" s="387"/>
      <c r="AF41" s="387"/>
      <c r="AG41" s="55"/>
      <c r="AH41" s="55"/>
      <c r="AI41" s="55"/>
      <c r="AJ41" s="55"/>
      <c r="AK41" s="17"/>
      <c r="AM41" s="411" t="s">
        <v>460</v>
      </c>
      <c r="AN41" s="411"/>
      <c r="AO41" s="411"/>
      <c r="AP41" s="411"/>
      <c r="AQ41" s="412"/>
      <c r="AR41" s="412"/>
      <c r="AS41" s="54"/>
      <c r="AT41" s="57"/>
      <c r="AU41" s="57"/>
      <c r="AV41" s="57"/>
      <c r="AX41" s="58"/>
    </row>
    <row r="42" spans="1:52" s="60" customFormat="1" ht="17" customHeight="1" thickBot="1">
      <c r="A42" s="56"/>
      <c r="B42" s="354" t="s">
        <v>540</v>
      </c>
      <c r="C42" s="355"/>
      <c r="D42" s="355"/>
      <c r="E42" s="355"/>
      <c r="F42" s="355"/>
      <c r="G42" s="355"/>
      <c r="H42" s="355"/>
      <c r="I42" s="355"/>
      <c r="J42" s="355"/>
      <c r="K42" s="356"/>
      <c r="L42" s="413" t="str">
        <f>+L$11</f>
        <v>Measures</v>
      </c>
      <c r="M42" s="398"/>
      <c r="N42" s="398"/>
      <c r="O42" s="398"/>
      <c r="P42" s="398"/>
      <c r="Q42" s="398"/>
      <c r="R42" s="398"/>
      <c r="S42" s="398"/>
      <c r="T42" s="398"/>
      <c r="U42" s="398"/>
      <c r="V42" s="398"/>
      <c r="W42" s="398"/>
      <c r="X42" s="398"/>
      <c r="Y42" s="398"/>
      <c r="Z42" s="398"/>
      <c r="AA42" s="398"/>
      <c r="AB42" s="398"/>
      <c r="AC42" s="399"/>
      <c r="AD42" s="346" t="str">
        <f>+AD$11</f>
        <v>Measure Code</v>
      </c>
      <c r="AE42" s="357" t="s">
        <v>629</v>
      </c>
      <c r="AF42" s="340" t="s">
        <v>266</v>
      </c>
      <c r="AG42" s="346" t="str">
        <f t="shared" ref="AG42:AR42" si="6">+AG$11</f>
        <v>M&amp;V Code</v>
      </c>
      <c r="AH42" s="414" t="str">
        <f t="shared" si="6"/>
        <v>Physically Persisted [Y/N]? As of _ Years</v>
      </c>
      <c r="AI42" s="414" t="str">
        <f t="shared" si="6"/>
        <v>Detail problems and remediation measures</v>
      </c>
      <c r="AJ42" s="414" t="str">
        <f t="shared" si="6"/>
        <v>Electricity Savings (kWh/y)</v>
      </c>
      <c r="AK42" s="414" t="str">
        <f t="shared" si="6"/>
        <v>Peak Electrical Demand Savings [kW/y]</v>
      </c>
      <c r="AL42" s="414" t="str">
        <f t="shared" si="6"/>
        <v>Fuel Savings [Million BTU/y]</v>
      </c>
      <c r="AM42" s="414" t="str">
        <f t="shared" si="6"/>
        <v>Chilled and/or Hot Water Savings</v>
      </c>
      <c r="AN42" s="414" t="str">
        <f t="shared" si="6"/>
        <v>Nominal RCx Implementation Cost [$]</v>
      </c>
      <c r="AO42" s="414" t="str">
        <f t="shared" si="6"/>
        <v>Nominal Energy Cost Savings [$/y]</v>
      </c>
      <c r="AP42" s="346" t="str">
        <f t="shared" si="6"/>
        <v>Nominal Simple Payback [years]</v>
      </c>
      <c r="AQ42" s="346" t="str">
        <f t="shared" si="6"/>
        <v>Normalized RCx Implementation Cost [$] 2003 values</v>
      </c>
      <c r="AR42" s="346" t="str">
        <f t="shared" si="6"/>
        <v>Normalized Energy Cost Savings [$/y]  2003 values</v>
      </c>
      <c r="AS42" s="59" t="str">
        <f>+AS$11</f>
        <v>Deflator</v>
      </c>
      <c r="AU42" s="61"/>
    </row>
    <row r="43" spans="1:52" s="60" customFormat="1" ht="33" customHeight="1" thickBot="1">
      <c r="B43" s="388" t="str">
        <f>+B$12</f>
        <v>HVAC (combined heating and cooling)</v>
      </c>
      <c r="C43" s="329" t="str">
        <f t="shared" ref="C43:K43" si="7">+C$12</f>
        <v>Cooling plant</v>
      </c>
      <c r="D43" s="329" t="str">
        <f t="shared" si="7"/>
        <v>Heating plant</v>
      </c>
      <c r="E43" s="329" t="str">
        <f t="shared" si="7"/>
        <v>Air handling &amp; distribution</v>
      </c>
      <c r="F43" s="329" t="str">
        <f t="shared" si="7"/>
        <v>Terminal units</v>
      </c>
      <c r="G43" s="329" t="str">
        <f t="shared" si="7"/>
        <v>Lighting</v>
      </c>
      <c r="H43" s="329" t="str">
        <f t="shared" si="7"/>
        <v>Envelope</v>
      </c>
      <c r="I43" s="329" t="str">
        <f t="shared" si="7"/>
        <v>Plug loads</v>
      </c>
      <c r="J43" s="329" t="str">
        <f t="shared" si="7"/>
        <v>Facility-wide (e.g. controls, EMCS, or utility related)</v>
      </c>
      <c r="K43" s="406" t="str">
        <f t="shared" si="7"/>
        <v>Other</v>
      </c>
      <c r="L43" s="360" t="str">
        <f>+L$12</f>
        <v>Design, Installation, Retrofit, Replacement</v>
      </c>
      <c r="M43" s="361"/>
      <c r="N43" s="361"/>
      <c r="O43" s="362"/>
      <c r="P43" s="360" t="str">
        <f>+P$12</f>
        <v>Operations &amp; Control</v>
      </c>
      <c r="Q43" s="363"/>
      <c r="R43" s="363"/>
      <c r="S43" s="363"/>
      <c r="T43" s="363"/>
      <c r="U43" s="363"/>
      <c r="V43" s="363"/>
      <c r="W43" s="363"/>
      <c r="X43" s="364"/>
      <c r="Y43" s="360" t="str">
        <f>+Y$12</f>
        <v>Maintenance</v>
      </c>
      <c r="Z43" s="363"/>
      <c r="AA43" s="363"/>
      <c r="AB43" s="363"/>
      <c r="AC43" s="364"/>
      <c r="AD43" s="347"/>
      <c r="AE43" s="358"/>
      <c r="AF43" s="365"/>
      <c r="AG43" s="347"/>
      <c r="AH43" s="415"/>
      <c r="AI43" s="415"/>
      <c r="AJ43" s="415"/>
      <c r="AK43" s="415"/>
      <c r="AL43" s="415"/>
      <c r="AM43" s="415"/>
      <c r="AN43" s="415"/>
      <c r="AO43" s="415"/>
      <c r="AP43" s="347"/>
      <c r="AQ43" s="347"/>
      <c r="AR43" s="347"/>
      <c r="AS43" s="62" t="e">
        <f>+AS$12</f>
        <v>#REF!</v>
      </c>
    </row>
    <row r="44" spans="1:52" s="60" customFormat="1" ht="308">
      <c r="B44" s="405"/>
      <c r="C44" s="330"/>
      <c r="D44" s="330"/>
      <c r="E44" s="330"/>
      <c r="F44" s="330"/>
      <c r="G44" s="330"/>
      <c r="H44" s="330"/>
      <c r="I44" s="330"/>
      <c r="J44" s="330"/>
      <c r="K44" s="407"/>
      <c r="L44" s="88" t="str">
        <f>+L$13</f>
        <v>Design change (design detail, improper equipment, improper system, etc.)</v>
      </c>
      <c r="M44" s="89" t="str">
        <f t="shared" ref="M44:AC44" si="8">+M$13</f>
        <v>Installation modifications (construction out of spec, equipment out of spec, O&amp;M access, etc.)</v>
      </c>
      <c r="N44" s="89" t="str">
        <f t="shared" si="8"/>
        <v>Retrofit/equipment replacement (faulty sensors, etc.)</v>
      </c>
      <c r="O44" s="90" t="str">
        <f t="shared" si="8"/>
        <v>Other</v>
      </c>
      <c r="P44" s="91" t="str">
        <f t="shared" si="8"/>
        <v>Implement advanced reset (air, water, lighting)</v>
      </c>
      <c r="Q44" s="92" t="str">
        <f t="shared" si="8"/>
        <v>Start/Stop (environmentally determined)</v>
      </c>
      <c r="R44" s="92" t="str">
        <f t="shared" si="8"/>
        <v>Scheduling (occupancy determined) - equipment or lighting</v>
      </c>
      <c r="S44" s="92" t="str">
        <f t="shared" si="8"/>
        <v>Modify setpoint (high VAV setpoint minimum, setpoint suboptimal)</v>
      </c>
      <c r="T44" s="92" t="str">
        <f t="shared" si="8"/>
        <v>Equipment staging</v>
      </c>
      <c r="U44" s="92" t="str">
        <f t="shared" si="8"/>
        <v>Modify sequence of operations</v>
      </c>
      <c r="V44" s="92" t="str">
        <f t="shared" si="8"/>
        <v>Loop tuning</v>
      </c>
      <c r="W44" s="92" t="str">
        <f t="shared" si="8"/>
        <v>Behavior modification/manual changes to operations</v>
      </c>
      <c r="X44" s="93" t="str">
        <f t="shared" si="8"/>
        <v>Other</v>
      </c>
      <c r="Y44" s="94" t="str">
        <f t="shared" si="8"/>
        <v>Calibration</v>
      </c>
      <c r="Z44" s="89" t="str">
        <f t="shared" si="8"/>
        <v>Mechanical fix (flow obstructions, leaky valves, leaky ductwork, etc.)</v>
      </c>
      <c r="AA44" s="89" t="str">
        <f t="shared" si="8"/>
        <v>Heat transfer maintenance (dirty heat transfer component, improper refrigerant charge, etc.)</v>
      </c>
      <c r="AB44" s="89" t="str">
        <f t="shared" si="8"/>
        <v>Filtration maintenance</v>
      </c>
      <c r="AC44" s="95" t="str">
        <f t="shared" si="8"/>
        <v>Other</v>
      </c>
      <c r="AD44" s="347"/>
      <c r="AE44" s="358"/>
      <c r="AF44" s="365"/>
      <c r="AG44" s="347"/>
      <c r="AH44" s="415"/>
      <c r="AI44" s="415"/>
      <c r="AJ44" s="415"/>
      <c r="AK44" s="415"/>
      <c r="AL44" s="415"/>
      <c r="AM44" s="415"/>
      <c r="AN44" s="415"/>
      <c r="AO44" s="415"/>
      <c r="AP44" s="347"/>
      <c r="AQ44" s="347"/>
      <c r="AR44" s="347"/>
      <c r="AS44" s="367" t="s">
        <v>389</v>
      </c>
    </row>
    <row r="45" spans="1:52" s="56" customFormat="1" ht="30.75" customHeight="1" thickBot="1">
      <c r="A45" s="63"/>
      <c r="B45" s="83" t="str">
        <f>+B$14</f>
        <v>V</v>
      </c>
      <c r="C45" s="84" t="str">
        <f t="shared" ref="C45:AC45" si="9">+C$14</f>
        <v>C</v>
      </c>
      <c r="D45" s="84" t="str">
        <f t="shared" si="9"/>
        <v>H</v>
      </c>
      <c r="E45" s="84" t="str">
        <f t="shared" si="9"/>
        <v>A</v>
      </c>
      <c r="F45" s="84" t="str">
        <f t="shared" si="9"/>
        <v>T</v>
      </c>
      <c r="G45" s="84" t="str">
        <f t="shared" si="9"/>
        <v>L</v>
      </c>
      <c r="H45" s="84" t="str">
        <f t="shared" si="9"/>
        <v>E</v>
      </c>
      <c r="I45" s="84" t="str">
        <f t="shared" si="9"/>
        <v>P</v>
      </c>
      <c r="J45" s="84" t="str">
        <f t="shared" si="9"/>
        <v>F</v>
      </c>
      <c r="K45" s="85" t="str">
        <f t="shared" si="9"/>
        <v>O</v>
      </c>
      <c r="L45" s="83" t="str">
        <f t="shared" si="9"/>
        <v>D1</v>
      </c>
      <c r="M45" s="84" t="str">
        <f t="shared" si="9"/>
        <v>D2</v>
      </c>
      <c r="N45" s="84" t="str">
        <f t="shared" si="9"/>
        <v>D3</v>
      </c>
      <c r="O45" s="85" t="str">
        <f t="shared" si="9"/>
        <v>D4</v>
      </c>
      <c r="P45" s="83" t="str">
        <f t="shared" si="9"/>
        <v>OC1</v>
      </c>
      <c r="Q45" s="84" t="str">
        <f t="shared" si="9"/>
        <v>OC2</v>
      </c>
      <c r="R45" s="84" t="str">
        <f t="shared" si="9"/>
        <v>OC3</v>
      </c>
      <c r="S45" s="84" t="str">
        <f t="shared" si="9"/>
        <v>OC4</v>
      </c>
      <c r="T45" s="84" t="str">
        <f t="shared" si="9"/>
        <v>OC5</v>
      </c>
      <c r="U45" s="84" t="str">
        <f t="shared" si="9"/>
        <v>OC6</v>
      </c>
      <c r="V45" s="84" t="str">
        <f t="shared" si="9"/>
        <v>OC7</v>
      </c>
      <c r="W45" s="84" t="str">
        <f t="shared" si="9"/>
        <v>OC8</v>
      </c>
      <c r="X45" s="86" t="str">
        <f t="shared" si="9"/>
        <v>OC9</v>
      </c>
      <c r="Y45" s="87" t="str">
        <f t="shared" si="9"/>
        <v>M1</v>
      </c>
      <c r="Z45" s="84" t="str">
        <f t="shared" si="9"/>
        <v>M2</v>
      </c>
      <c r="AA45" s="84" t="str">
        <f t="shared" si="9"/>
        <v>M3</v>
      </c>
      <c r="AB45" s="84" t="str">
        <f t="shared" si="9"/>
        <v>M4</v>
      </c>
      <c r="AC45" s="86" t="str">
        <f t="shared" si="9"/>
        <v>M5</v>
      </c>
      <c r="AD45" s="348"/>
      <c r="AE45" s="359"/>
      <c r="AF45" s="366"/>
      <c r="AG45" s="348"/>
      <c r="AH45" s="416"/>
      <c r="AI45" s="416"/>
      <c r="AJ45" s="416"/>
      <c r="AK45" s="416"/>
      <c r="AL45" s="416"/>
      <c r="AM45" s="416"/>
      <c r="AN45" s="416"/>
      <c r="AO45" s="416"/>
      <c r="AP45" s="348"/>
      <c r="AQ45" s="348"/>
      <c r="AR45" s="348"/>
      <c r="AS45" s="368"/>
    </row>
    <row r="46" spans="1:52" s="78" customFormat="1">
      <c r="A46" s="56"/>
      <c r="B46" s="82"/>
      <c r="C46" s="64"/>
      <c r="D46" s="64"/>
      <c r="E46" s="64"/>
      <c r="F46" s="64"/>
      <c r="G46" s="64"/>
      <c r="H46" s="64"/>
      <c r="I46" s="64"/>
      <c r="J46" s="64"/>
      <c r="K46" s="65"/>
      <c r="L46" s="66"/>
      <c r="M46" s="64"/>
      <c r="N46" s="67"/>
      <c r="O46" s="67"/>
      <c r="P46" s="66"/>
      <c r="Q46" s="64"/>
      <c r="R46" s="64"/>
      <c r="S46" s="64"/>
      <c r="T46" s="64"/>
      <c r="U46" s="64"/>
      <c r="V46" s="67"/>
      <c r="W46" s="67"/>
      <c r="X46" s="65"/>
      <c r="Y46" s="66"/>
      <c r="Z46" s="64"/>
      <c r="AA46" s="64"/>
      <c r="AB46" s="68"/>
      <c r="AC46" s="65"/>
      <c r="AD46" s="99"/>
      <c r="AE46" s="70"/>
      <c r="AF46" s="71"/>
      <c r="AG46" s="71"/>
      <c r="AH46" s="71"/>
      <c r="AI46" s="72"/>
      <c r="AJ46" s="73"/>
      <c r="AK46" s="73"/>
      <c r="AL46" s="73"/>
      <c r="AM46" s="73"/>
      <c r="AN46" s="64"/>
      <c r="AO46" s="74"/>
      <c r="AP46" s="75"/>
      <c r="AQ46" s="75"/>
      <c r="AR46" s="76"/>
      <c r="AS46" s="77"/>
    </row>
    <row r="47" spans="1:52" s="27" customFormat="1" ht="11">
      <c r="B47" s="14"/>
      <c r="C47" s="8"/>
      <c r="D47" s="8"/>
      <c r="E47" s="8"/>
      <c r="F47" s="8"/>
      <c r="G47" s="8"/>
      <c r="H47" s="8"/>
      <c r="I47" s="8"/>
      <c r="J47" s="8"/>
      <c r="K47" s="11"/>
      <c r="L47" s="13"/>
      <c r="M47" s="9"/>
      <c r="N47" s="12"/>
      <c r="O47" s="12"/>
      <c r="P47" s="13"/>
      <c r="Q47" s="9"/>
      <c r="R47" s="9"/>
      <c r="S47" s="9"/>
      <c r="T47" s="9"/>
      <c r="U47" s="9"/>
      <c r="V47" s="12"/>
      <c r="W47" s="12"/>
      <c r="X47" s="10"/>
      <c r="Y47" s="13"/>
      <c r="Z47" s="9"/>
      <c r="AA47" s="9"/>
      <c r="AB47" s="26"/>
      <c r="AC47" s="10"/>
      <c r="AD47" s="100" t="e">
        <f>CONCATENATE(LOOKUP("X",B47:K47, B$14:K$14),"-",LOOKUP("X",L47:AC47, L$14:AC$14))</f>
        <v>#N/A</v>
      </c>
      <c r="AE47" s="14"/>
      <c r="AF47" s="8"/>
      <c r="AG47" s="96" t="str">
        <f t="shared" ref="AG47:AG66" si="10">CONCATENATE(AE47,"-",AF47)</f>
        <v>-</v>
      </c>
      <c r="AH47" s="8"/>
      <c r="AI47" s="28"/>
      <c r="AJ47" s="79"/>
      <c r="AK47" s="79"/>
      <c r="AL47" s="79"/>
      <c r="AM47" s="79"/>
      <c r="AN47" s="29"/>
      <c r="AO47" s="80"/>
      <c r="AP47" s="142" t="e">
        <f>+AN47/AO47</f>
        <v>#DIV/0!</v>
      </c>
      <c r="AQ47" s="142" t="e">
        <f>+AN47*AS43</f>
        <v>#REF!</v>
      </c>
      <c r="AR47" s="142" t="e">
        <f>+(AJ47*#REF!)+('MEASURES (Data Entry)'!$AK47*#REF!)+('MEASURES (Data Entry)'!AL47*#REF!)+('MEASURES (Data Entry)'!AM47*#REF!)</f>
        <v>#REF!</v>
      </c>
      <c r="AS47" s="143" t="e">
        <f>+AQ47/AR47</f>
        <v>#REF!</v>
      </c>
    </row>
    <row r="48" spans="1:52" s="27" customFormat="1" ht="11">
      <c r="B48" s="14"/>
      <c r="C48" s="8"/>
      <c r="D48" s="8"/>
      <c r="E48" s="8"/>
      <c r="F48" s="8"/>
      <c r="G48" s="8"/>
      <c r="H48" s="8"/>
      <c r="I48" s="8"/>
      <c r="J48" s="8"/>
      <c r="K48" s="11"/>
      <c r="L48" s="13"/>
      <c r="M48" s="9"/>
      <c r="N48" s="12"/>
      <c r="O48" s="12"/>
      <c r="P48" s="13"/>
      <c r="Q48" s="9"/>
      <c r="R48" s="9"/>
      <c r="S48" s="9"/>
      <c r="T48" s="9"/>
      <c r="U48" s="9"/>
      <c r="V48" s="12"/>
      <c r="W48" s="12"/>
      <c r="X48" s="10"/>
      <c r="Y48" s="13"/>
      <c r="Z48" s="9"/>
      <c r="AA48" s="9"/>
      <c r="AB48" s="26"/>
      <c r="AC48" s="10"/>
      <c r="AD48" s="100" t="e">
        <f t="shared" ref="AD48:AD66" si="11">CONCATENATE(LOOKUP("X",B48:K48, B$14:K$14),"-",LOOKUP("X",L48:AC48, L$14:AC$14))</f>
        <v>#N/A</v>
      </c>
      <c r="AE48" s="14"/>
      <c r="AF48" s="8"/>
      <c r="AG48" s="96" t="str">
        <f t="shared" si="10"/>
        <v>-</v>
      </c>
      <c r="AH48" s="8"/>
      <c r="AI48" s="28"/>
      <c r="AJ48" s="79"/>
      <c r="AK48" s="79"/>
      <c r="AL48" s="79"/>
      <c r="AM48" s="79"/>
      <c r="AN48" s="29"/>
      <c r="AO48" s="80"/>
      <c r="AP48" s="142" t="e">
        <f t="shared" ref="AP48:AP67" si="12">+AN48/AO48</f>
        <v>#DIV/0!</v>
      </c>
      <c r="AQ48" s="142" t="e">
        <f>+AN48*AS43</f>
        <v>#REF!</v>
      </c>
      <c r="AR48" s="142" t="e">
        <f>+(AJ48*#REF!)+('MEASURES (Data Entry)'!$AK48*#REF!)+('MEASURES (Data Entry)'!AL48*#REF!)+('MEASURES (Data Entry)'!AM48*#REF!)</f>
        <v>#REF!</v>
      </c>
      <c r="AS48" s="143" t="e">
        <f t="shared" ref="AS48:AS67" si="13">+AQ48/AR48</f>
        <v>#REF!</v>
      </c>
    </row>
    <row r="49" spans="2:45" s="27" customFormat="1" ht="11">
      <c r="B49" s="14"/>
      <c r="C49" s="8"/>
      <c r="D49" s="8"/>
      <c r="E49" s="8"/>
      <c r="F49" s="8"/>
      <c r="G49" s="8"/>
      <c r="H49" s="8"/>
      <c r="I49" s="8"/>
      <c r="J49" s="8"/>
      <c r="K49" s="11"/>
      <c r="L49" s="13"/>
      <c r="M49" s="9"/>
      <c r="N49" s="12"/>
      <c r="O49" s="12"/>
      <c r="P49" s="13"/>
      <c r="Q49" s="9"/>
      <c r="R49" s="9"/>
      <c r="S49" s="9"/>
      <c r="T49" s="9"/>
      <c r="U49" s="9"/>
      <c r="V49" s="12"/>
      <c r="W49" s="12"/>
      <c r="X49" s="10"/>
      <c r="Y49" s="13"/>
      <c r="Z49" s="9"/>
      <c r="AA49" s="9"/>
      <c r="AB49" s="26"/>
      <c r="AC49" s="10"/>
      <c r="AD49" s="100" t="e">
        <f t="shared" si="11"/>
        <v>#N/A</v>
      </c>
      <c r="AE49" s="14"/>
      <c r="AF49" s="8"/>
      <c r="AG49" s="96" t="str">
        <f t="shared" si="10"/>
        <v>-</v>
      </c>
      <c r="AH49" s="8"/>
      <c r="AI49" s="28"/>
      <c r="AJ49" s="79"/>
      <c r="AK49" s="79"/>
      <c r="AL49" s="79"/>
      <c r="AM49" s="79"/>
      <c r="AN49" s="29"/>
      <c r="AO49" s="80"/>
      <c r="AP49" s="142" t="e">
        <f t="shared" si="12"/>
        <v>#DIV/0!</v>
      </c>
      <c r="AQ49" s="142" t="e">
        <f>+AN49*AS43</f>
        <v>#REF!</v>
      </c>
      <c r="AR49" s="142" t="e">
        <f>+(AJ49*#REF!)+('MEASURES (Data Entry)'!$AK49*#REF!)+('MEASURES (Data Entry)'!AL49*#REF!)+('MEASURES (Data Entry)'!AM49*#REF!)</f>
        <v>#REF!</v>
      </c>
      <c r="AS49" s="143" t="e">
        <f t="shared" si="13"/>
        <v>#REF!</v>
      </c>
    </row>
    <row r="50" spans="2:45" s="27" customFormat="1" ht="11">
      <c r="B50" s="14"/>
      <c r="C50" s="8"/>
      <c r="D50" s="8"/>
      <c r="E50" s="8"/>
      <c r="F50" s="8"/>
      <c r="G50" s="8"/>
      <c r="H50" s="8"/>
      <c r="I50" s="8"/>
      <c r="J50" s="8"/>
      <c r="K50" s="11"/>
      <c r="L50" s="13"/>
      <c r="M50" s="9"/>
      <c r="N50" s="12"/>
      <c r="O50" s="12"/>
      <c r="P50" s="13"/>
      <c r="Q50" s="9"/>
      <c r="R50" s="9"/>
      <c r="S50" s="9"/>
      <c r="T50" s="9"/>
      <c r="U50" s="9"/>
      <c r="V50" s="12"/>
      <c r="W50" s="12"/>
      <c r="X50" s="10"/>
      <c r="Y50" s="13"/>
      <c r="Z50" s="9"/>
      <c r="AA50" s="9"/>
      <c r="AB50" s="26"/>
      <c r="AC50" s="10"/>
      <c r="AD50" s="100" t="e">
        <f t="shared" si="11"/>
        <v>#N/A</v>
      </c>
      <c r="AE50" s="14"/>
      <c r="AF50" s="8"/>
      <c r="AG50" s="96" t="str">
        <f t="shared" si="10"/>
        <v>-</v>
      </c>
      <c r="AH50" s="8"/>
      <c r="AI50" s="28"/>
      <c r="AJ50" s="79"/>
      <c r="AK50" s="79"/>
      <c r="AL50" s="79"/>
      <c r="AM50" s="79"/>
      <c r="AN50" s="29"/>
      <c r="AO50" s="80"/>
      <c r="AP50" s="142" t="e">
        <f t="shared" si="12"/>
        <v>#DIV/0!</v>
      </c>
      <c r="AQ50" s="142" t="e">
        <f>+AN50*AS43</f>
        <v>#REF!</v>
      </c>
      <c r="AR50" s="142" t="e">
        <f>+(AJ50*#REF!)+('MEASURES (Data Entry)'!$AK50*#REF!)+('MEASURES (Data Entry)'!AL50*#REF!)+('MEASURES (Data Entry)'!AM50*#REF!)</f>
        <v>#REF!</v>
      </c>
      <c r="AS50" s="143" t="e">
        <f t="shared" si="13"/>
        <v>#REF!</v>
      </c>
    </row>
    <row r="51" spans="2:45" s="27" customFormat="1" ht="11">
      <c r="B51" s="14"/>
      <c r="C51" s="8"/>
      <c r="D51" s="8"/>
      <c r="E51" s="8"/>
      <c r="F51" s="8"/>
      <c r="G51" s="8"/>
      <c r="H51" s="8"/>
      <c r="I51" s="8"/>
      <c r="J51" s="8"/>
      <c r="K51" s="11"/>
      <c r="L51" s="13"/>
      <c r="M51" s="9"/>
      <c r="N51" s="12"/>
      <c r="O51" s="12"/>
      <c r="P51" s="13"/>
      <c r="Q51" s="9"/>
      <c r="R51" s="9"/>
      <c r="S51" s="9"/>
      <c r="T51" s="9"/>
      <c r="U51" s="9"/>
      <c r="V51" s="12"/>
      <c r="W51" s="12"/>
      <c r="X51" s="10"/>
      <c r="Y51" s="13"/>
      <c r="Z51" s="9"/>
      <c r="AA51" s="9"/>
      <c r="AB51" s="26"/>
      <c r="AC51" s="10"/>
      <c r="AD51" s="100" t="e">
        <f t="shared" si="11"/>
        <v>#N/A</v>
      </c>
      <c r="AE51" s="14"/>
      <c r="AF51" s="8"/>
      <c r="AG51" s="96" t="str">
        <f t="shared" si="10"/>
        <v>-</v>
      </c>
      <c r="AH51" s="8"/>
      <c r="AI51" s="28"/>
      <c r="AJ51" s="79"/>
      <c r="AK51" s="79"/>
      <c r="AL51" s="79"/>
      <c r="AM51" s="79"/>
      <c r="AN51" s="29"/>
      <c r="AO51" s="80"/>
      <c r="AP51" s="142" t="e">
        <f t="shared" si="12"/>
        <v>#DIV/0!</v>
      </c>
      <c r="AQ51" s="142" t="e">
        <f>+AN51*AS43</f>
        <v>#REF!</v>
      </c>
      <c r="AR51" s="142" t="e">
        <f>+(AJ51*#REF!)+('MEASURES (Data Entry)'!$AK51*#REF!)+('MEASURES (Data Entry)'!AL51*#REF!)+('MEASURES (Data Entry)'!AM51*#REF!)</f>
        <v>#REF!</v>
      </c>
      <c r="AS51" s="143" t="e">
        <f t="shared" si="13"/>
        <v>#REF!</v>
      </c>
    </row>
    <row r="52" spans="2:45" s="27" customFormat="1" ht="11">
      <c r="B52" s="14"/>
      <c r="C52" s="8"/>
      <c r="D52" s="8"/>
      <c r="E52" s="8"/>
      <c r="F52" s="8"/>
      <c r="G52" s="8"/>
      <c r="H52" s="8"/>
      <c r="I52" s="8"/>
      <c r="J52" s="8"/>
      <c r="K52" s="11"/>
      <c r="L52" s="13"/>
      <c r="M52" s="9"/>
      <c r="N52" s="12"/>
      <c r="O52" s="12"/>
      <c r="P52" s="13"/>
      <c r="Q52" s="9"/>
      <c r="R52" s="9"/>
      <c r="S52" s="9"/>
      <c r="T52" s="9"/>
      <c r="U52" s="9"/>
      <c r="V52" s="12"/>
      <c r="W52" s="12"/>
      <c r="X52" s="10"/>
      <c r="Y52" s="13"/>
      <c r="Z52" s="9"/>
      <c r="AA52" s="9"/>
      <c r="AB52" s="26"/>
      <c r="AC52" s="10"/>
      <c r="AD52" s="100" t="e">
        <f t="shared" si="11"/>
        <v>#N/A</v>
      </c>
      <c r="AE52" s="14"/>
      <c r="AF52" s="8"/>
      <c r="AG52" s="96" t="str">
        <f t="shared" si="10"/>
        <v>-</v>
      </c>
      <c r="AH52" s="8"/>
      <c r="AI52" s="28"/>
      <c r="AJ52" s="79"/>
      <c r="AK52" s="79"/>
      <c r="AL52" s="79"/>
      <c r="AM52" s="79"/>
      <c r="AN52" s="29"/>
      <c r="AO52" s="80"/>
      <c r="AP52" s="142" t="e">
        <f t="shared" si="12"/>
        <v>#DIV/0!</v>
      </c>
      <c r="AQ52" s="142" t="e">
        <f>+AN52*AS43</f>
        <v>#REF!</v>
      </c>
      <c r="AR52" s="142" t="e">
        <f>+(AJ52*#REF!)+('MEASURES (Data Entry)'!$AK52*#REF!)+('MEASURES (Data Entry)'!AL52*#REF!)+('MEASURES (Data Entry)'!AM52*#REF!)</f>
        <v>#REF!</v>
      </c>
      <c r="AS52" s="143" t="e">
        <f t="shared" si="13"/>
        <v>#REF!</v>
      </c>
    </row>
    <row r="53" spans="2:45" s="27" customFormat="1" ht="11">
      <c r="B53" s="14"/>
      <c r="C53" s="8"/>
      <c r="D53" s="8"/>
      <c r="E53" s="8"/>
      <c r="F53" s="8"/>
      <c r="G53" s="8"/>
      <c r="H53" s="8"/>
      <c r="I53" s="8"/>
      <c r="J53" s="8"/>
      <c r="K53" s="11"/>
      <c r="L53" s="13"/>
      <c r="M53" s="9"/>
      <c r="N53" s="12"/>
      <c r="O53" s="12"/>
      <c r="P53" s="13"/>
      <c r="Q53" s="9"/>
      <c r="R53" s="9"/>
      <c r="S53" s="9"/>
      <c r="T53" s="9"/>
      <c r="U53" s="9"/>
      <c r="V53" s="12"/>
      <c r="W53" s="12"/>
      <c r="X53" s="10"/>
      <c r="Y53" s="13"/>
      <c r="Z53" s="9"/>
      <c r="AA53" s="9"/>
      <c r="AB53" s="26"/>
      <c r="AC53" s="10"/>
      <c r="AD53" s="100" t="e">
        <f t="shared" si="11"/>
        <v>#N/A</v>
      </c>
      <c r="AE53" s="14"/>
      <c r="AF53" s="8"/>
      <c r="AG53" s="96" t="str">
        <f t="shared" si="10"/>
        <v>-</v>
      </c>
      <c r="AH53" s="8"/>
      <c r="AI53" s="28"/>
      <c r="AJ53" s="79"/>
      <c r="AK53" s="79"/>
      <c r="AL53" s="79"/>
      <c r="AM53" s="79"/>
      <c r="AN53" s="29"/>
      <c r="AO53" s="80"/>
      <c r="AP53" s="142" t="e">
        <f t="shared" si="12"/>
        <v>#DIV/0!</v>
      </c>
      <c r="AQ53" s="142" t="e">
        <f>+AN53*AS43</f>
        <v>#REF!</v>
      </c>
      <c r="AR53" s="142" t="e">
        <f>+(AJ53*#REF!)+('MEASURES (Data Entry)'!$AK53*#REF!)+('MEASURES (Data Entry)'!AL53*#REF!)+('MEASURES (Data Entry)'!AM53*#REF!)</f>
        <v>#REF!</v>
      </c>
      <c r="AS53" s="143" t="e">
        <f t="shared" si="13"/>
        <v>#REF!</v>
      </c>
    </row>
    <row r="54" spans="2:45" s="27" customFormat="1" ht="11">
      <c r="B54" s="14"/>
      <c r="C54" s="8"/>
      <c r="D54" s="8"/>
      <c r="E54" s="8"/>
      <c r="F54" s="8"/>
      <c r="G54" s="8"/>
      <c r="H54" s="8"/>
      <c r="I54" s="8"/>
      <c r="J54" s="8"/>
      <c r="K54" s="11"/>
      <c r="L54" s="13"/>
      <c r="M54" s="9"/>
      <c r="N54" s="12"/>
      <c r="O54" s="12"/>
      <c r="P54" s="13"/>
      <c r="Q54" s="9"/>
      <c r="R54" s="9"/>
      <c r="S54" s="9"/>
      <c r="T54" s="9"/>
      <c r="U54" s="9"/>
      <c r="V54" s="12"/>
      <c r="W54" s="12"/>
      <c r="X54" s="10"/>
      <c r="Y54" s="13"/>
      <c r="Z54" s="9"/>
      <c r="AA54" s="9"/>
      <c r="AB54" s="26"/>
      <c r="AC54" s="10"/>
      <c r="AD54" s="100" t="e">
        <f t="shared" si="11"/>
        <v>#N/A</v>
      </c>
      <c r="AE54" s="14"/>
      <c r="AF54" s="8"/>
      <c r="AG54" s="96" t="str">
        <f t="shared" si="10"/>
        <v>-</v>
      </c>
      <c r="AH54" s="8"/>
      <c r="AI54" s="28"/>
      <c r="AJ54" s="79"/>
      <c r="AK54" s="79"/>
      <c r="AL54" s="79"/>
      <c r="AM54" s="79"/>
      <c r="AN54" s="29"/>
      <c r="AO54" s="80"/>
      <c r="AP54" s="142" t="e">
        <f t="shared" si="12"/>
        <v>#DIV/0!</v>
      </c>
      <c r="AQ54" s="142" t="e">
        <f>+AN54*AS43</f>
        <v>#REF!</v>
      </c>
      <c r="AR54" s="142" t="e">
        <f>+(AJ54*#REF!)+('MEASURES (Data Entry)'!$AK54*#REF!)+('MEASURES (Data Entry)'!AL54*#REF!)+('MEASURES (Data Entry)'!AM54*#REF!)</f>
        <v>#REF!</v>
      </c>
      <c r="AS54" s="143" t="e">
        <f t="shared" si="13"/>
        <v>#REF!</v>
      </c>
    </row>
    <row r="55" spans="2:45" s="27" customFormat="1" ht="11">
      <c r="B55" s="14"/>
      <c r="C55" s="8"/>
      <c r="D55" s="8"/>
      <c r="E55" s="8"/>
      <c r="F55" s="8"/>
      <c r="G55" s="8"/>
      <c r="H55" s="8"/>
      <c r="I55" s="8"/>
      <c r="J55" s="8"/>
      <c r="K55" s="11"/>
      <c r="L55" s="13"/>
      <c r="M55" s="9"/>
      <c r="N55" s="12"/>
      <c r="O55" s="12"/>
      <c r="P55" s="13"/>
      <c r="Q55" s="9"/>
      <c r="R55" s="9"/>
      <c r="S55" s="9"/>
      <c r="T55" s="9"/>
      <c r="U55" s="9"/>
      <c r="V55" s="12"/>
      <c r="W55" s="12"/>
      <c r="X55" s="10"/>
      <c r="Y55" s="13"/>
      <c r="Z55" s="9"/>
      <c r="AA55" s="9"/>
      <c r="AB55" s="26"/>
      <c r="AC55" s="10"/>
      <c r="AD55" s="100" t="e">
        <f t="shared" si="11"/>
        <v>#N/A</v>
      </c>
      <c r="AE55" s="14"/>
      <c r="AF55" s="8"/>
      <c r="AG55" s="96" t="str">
        <f t="shared" si="10"/>
        <v>-</v>
      </c>
      <c r="AH55" s="8"/>
      <c r="AI55" s="28"/>
      <c r="AJ55" s="79"/>
      <c r="AK55" s="79"/>
      <c r="AL55" s="79"/>
      <c r="AM55" s="79"/>
      <c r="AN55" s="29"/>
      <c r="AO55" s="80"/>
      <c r="AP55" s="142" t="e">
        <f t="shared" si="12"/>
        <v>#DIV/0!</v>
      </c>
      <c r="AQ55" s="142" t="e">
        <f>+AN55*AS43</f>
        <v>#REF!</v>
      </c>
      <c r="AR55" s="142" t="e">
        <f>+(AJ55*#REF!)+('MEASURES (Data Entry)'!$AK55*#REF!)+('MEASURES (Data Entry)'!AL55*#REF!)+('MEASURES (Data Entry)'!AM55*#REF!)</f>
        <v>#REF!</v>
      </c>
      <c r="AS55" s="143" t="e">
        <f t="shared" si="13"/>
        <v>#REF!</v>
      </c>
    </row>
    <row r="56" spans="2:45" s="27" customFormat="1" ht="11">
      <c r="B56" s="14"/>
      <c r="C56" s="8"/>
      <c r="D56" s="8"/>
      <c r="E56" s="8"/>
      <c r="F56" s="8"/>
      <c r="G56" s="8"/>
      <c r="H56" s="8"/>
      <c r="I56" s="8"/>
      <c r="J56" s="8"/>
      <c r="K56" s="11"/>
      <c r="L56" s="13"/>
      <c r="M56" s="9"/>
      <c r="N56" s="12"/>
      <c r="O56" s="12"/>
      <c r="P56" s="13"/>
      <c r="Q56" s="9"/>
      <c r="R56" s="9"/>
      <c r="S56" s="9"/>
      <c r="T56" s="9"/>
      <c r="U56" s="9"/>
      <c r="V56" s="12"/>
      <c r="W56" s="12"/>
      <c r="X56" s="10"/>
      <c r="Y56" s="13"/>
      <c r="Z56" s="9"/>
      <c r="AA56" s="9"/>
      <c r="AB56" s="26"/>
      <c r="AC56" s="10"/>
      <c r="AD56" s="100" t="e">
        <f t="shared" si="11"/>
        <v>#N/A</v>
      </c>
      <c r="AE56" s="14"/>
      <c r="AF56" s="8"/>
      <c r="AG56" s="96" t="str">
        <f t="shared" si="10"/>
        <v>-</v>
      </c>
      <c r="AH56" s="8"/>
      <c r="AI56" s="28"/>
      <c r="AJ56" s="79"/>
      <c r="AK56" s="79"/>
      <c r="AL56" s="79"/>
      <c r="AM56" s="79"/>
      <c r="AN56" s="29"/>
      <c r="AO56" s="80"/>
      <c r="AP56" s="142" t="e">
        <f t="shared" si="12"/>
        <v>#DIV/0!</v>
      </c>
      <c r="AQ56" s="142" t="e">
        <f>+AN56*AS43</f>
        <v>#REF!</v>
      </c>
      <c r="AR56" s="142" t="e">
        <f>+(AJ56*#REF!)+('MEASURES (Data Entry)'!$AK56*#REF!)+('MEASURES (Data Entry)'!AL56*#REF!)+('MEASURES (Data Entry)'!AM56*#REF!)</f>
        <v>#REF!</v>
      </c>
      <c r="AS56" s="143" t="e">
        <f t="shared" si="13"/>
        <v>#REF!</v>
      </c>
    </row>
    <row r="57" spans="2:45" s="27" customFormat="1" ht="11">
      <c r="B57" s="14"/>
      <c r="C57" s="8"/>
      <c r="D57" s="8"/>
      <c r="E57" s="8"/>
      <c r="F57" s="8"/>
      <c r="G57" s="8"/>
      <c r="H57" s="8"/>
      <c r="I57" s="8"/>
      <c r="J57" s="8"/>
      <c r="K57" s="11"/>
      <c r="L57" s="13"/>
      <c r="M57" s="9"/>
      <c r="N57" s="12"/>
      <c r="O57" s="12"/>
      <c r="P57" s="13"/>
      <c r="Q57" s="9"/>
      <c r="R57" s="9"/>
      <c r="S57" s="9"/>
      <c r="T57" s="9"/>
      <c r="U57" s="9"/>
      <c r="V57" s="12"/>
      <c r="W57" s="12"/>
      <c r="X57" s="10"/>
      <c r="Y57" s="13"/>
      <c r="Z57" s="9"/>
      <c r="AA57" s="9"/>
      <c r="AB57" s="26"/>
      <c r="AC57" s="10"/>
      <c r="AD57" s="100" t="e">
        <f t="shared" si="11"/>
        <v>#N/A</v>
      </c>
      <c r="AE57" s="14"/>
      <c r="AF57" s="8"/>
      <c r="AG57" s="96" t="str">
        <f t="shared" si="10"/>
        <v>-</v>
      </c>
      <c r="AH57" s="8"/>
      <c r="AI57" s="28"/>
      <c r="AJ57" s="79"/>
      <c r="AK57" s="79"/>
      <c r="AL57" s="79"/>
      <c r="AM57" s="79"/>
      <c r="AN57" s="29"/>
      <c r="AO57" s="80"/>
      <c r="AP57" s="142" t="e">
        <f t="shared" si="12"/>
        <v>#DIV/0!</v>
      </c>
      <c r="AQ57" s="142" t="e">
        <f>+AN57*AS43</f>
        <v>#REF!</v>
      </c>
      <c r="AR57" s="142" t="e">
        <f>+(AJ57*#REF!)+('MEASURES (Data Entry)'!$AK57*#REF!)+('MEASURES (Data Entry)'!AL57*#REF!)+('MEASURES (Data Entry)'!AM57*#REF!)</f>
        <v>#REF!</v>
      </c>
      <c r="AS57" s="143" t="e">
        <f t="shared" si="13"/>
        <v>#REF!</v>
      </c>
    </row>
    <row r="58" spans="2:45" s="27" customFormat="1" ht="11">
      <c r="B58" s="14"/>
      <c r="C58" s="8"/>
      <c r="D58" s="8"/>
      <c r="E58" s="8"/>
      <c r="F58" s="8"/>
      <c r="G58" s="8"/>
      <c r="H58" s="8"/>
      <c r="I58" s="8"/>
      <c r="J58" s="8"/>
      <c r="K58" s="11"/>
      <c r="L58" s="13"/>
      <c r="M58" s="9"/>
      <c r="N58" s="12"/>
      <c r="O58" s="12"/>
      <c r="P58" s="13"/>
      <c r="Q58" s="9"/>
      <c r="R58" s="9"/>
      <c r="S58" s="9"/>
      <c r="T58" s="9"/>
      <c r="U58" s="9"/>
      <c r="V58" s="12"/>
      <c r="W58" s="12"/>
      <c r="X58" s="10"/>
      <c r="Y58" s="13"/>
      <c r="Z58" s="9"/>
      <c r="AA58" s="9"/>
      <c r="AB58" s="26"/>
      <c r="AC58" s="10"/>
      <c r="AD58" s="100" t="e">
        <f t="shared" si="11"/>
        <v>#N/A</v>
      </c>
      <c r="AE58" s="14"/>
      <c r="AF58" s="8"/>
      <c r="AG58" s="96" t="str">
        <f t="shared" si="10"/>
        <v>-</v>
      </c>
      <c r="AH58" s="8"/>
      <c r="AI58" s="28"/>
      <c r="AJ58" s="79"/>
      <c r="AK58" s="79"/>
      <c r="AL58" s="79"/>
      <c r="AM58" s="79"/>
      <c r="AN58" s="29"/>
      <c r="AO58" s="80"/>
      <c r="AP58" s="142" t="e">
        <f t="shared" si="12"/>
        <v>#DIV/0!</v>
      </c>
      <c r="AQ58" s="142" t="e">
        <f>+AN58*AS43</f>
        <v>#REF!</v>
      </c>
      <c r="AR58" s="142" t="e">
        <f>+(AJ58*#REF!)+('MEASURES (Data Entry)'!$AK58*#REF!)+('MEASURES (Data Entry)'!AL58*#REF!)+('MEASURES (Data Entry)'!AM58*#REF!)</f>
        <v>#REF!</v>
      </c>
      <c r="AS58" s="143" t="e">
        <f t="shared" si="13"/>
        <v>#REF!</v>
      </c>
    </row>
    <row r="59" spans="2:45" s="27" customFormat="1" ht="11">
      <c r="B59" s="14"/>
      <c r="C59" s="8"/>
      <c r="D59" s="8"/>
      <c r="E59" s="8"/>
      <c r="F59" s="8"/>
      <c r="G59" s="8"/>
      <c r="H59" s="8"/>
      <c r="I59" s="8"/>
      <c r="J59" s="8"/>
      <c r="K59" s="11"/>
      <c r="L59" s="13"/>
      <c r="M59" s="9"/>
      <c r="N59" s="12"/>
      <c r="O59" s="12"/>
      <c r="P59" s="13"/>
      <c r="Q59" s="9"/>
      <c r="R59" s="9"/>
      <c r="S59" s="9"/>
      <c r="T59" s="9"/>
      <c r="U59" s="9"/>
      <c r="V59" s="12"/>
      <c r="W59" s="12"/>
      <c r="X59" s="10"/>
      <c r="Y59" s="13"/>
      <c r="Z59" s="9"/>
      <c r="AA59" s="9"/>
      <c r="AB59" s="26"/>
      <c r="AC59" s="10"/>
      <c r="AD59" s="100" t="e">
        <f t="shared" si="11"/>
        <v>#N/A</v>
      </c>
      <c r="AE59" s="14"/>
      <c r="AF59" s="8"/>
      <c r="AG59" s="96" t="str">
        <f t="shared" si="10"/>
        <v>-</v>
      </c>
      <c r="AH59" s="8"/>
      <c r="AI59" s="28"/>
      <c r="AJ59" s="79"/>
      <c r="AK59" s="79"/>
      <c r="AL59" s="79"/>
      <c r="AM59" s="79"/>
      <c r="AN59" s="29"/>
      <c r="AO59" s="80"/>
      <c r="AP59" s="142" t="e">
        <f t="shared" si="12"/>
        <v>#DIV/0!</v>
      </c>
      <c r="AQ59" s="142" t="e">
        <f>+AN59*AS43</f>
        <v>#REF!</v>
      </c>
      <c r="AR59" s="142" t="e">
        <f>+(AJ59*#REF!)+('MEASURES (Data Entry)'!$AK59*#REF!)+('MEASURES (Data Entry)'!AL59*#REF!)+('MEASURES (Data Entry)'!AM59*#REF!)</f>
        <v>#REF!</v>
      </c>
      <c r="AS59" s="143" t="e">
        <f t="shared" si="13"/>
        <v>#REF!</v>
      </c>
    </row>
    <row r="60" spans="2:45" s="27" customFormat="1" ht="11">
      <c r="B60" s="14"/>
      <c r="C60" s="8"/>
      <c r="D60" s="8"/>
      <c r="E60" s="8"/>
      <c r="F60" s="8"/>
      <c r="G60" s="8"/>
      <c r="H60" s="8"/>
      <c r="I60" s="8"/>
      <c r="J60" s="8"/>
      <c r="K60" s="11"/>
      <c r="L60" s="13"/>
      <c r="M60" s="9"/>
      <c r="N60" s="12"/>
      <c r="O60" s="12"/>
      <c r="P60" s="13"/>
      <c r="Q60" s="9"/>
      <c r="R60" s="9"/>
      <c r="S60" s="9"/>
      <c r="T60" s="9"/>
      <c r="U60" s="9"/>
      <c r="V60" s="12"/>
      <c r="W60" s="12"/>
      <c r="X60" s="10"/>
      <c r="Y60" s="13"/>
      <c r="Z60" s="9"/>
      <c r="AA60" s="9"/>
      <c r="AB60" s="26"/>
      <c r="AC60" s="10"/>
      <c r="AD60" s="100" t="e">
        <f t="shared" si="11"/>
        <v>#N/A</v>
      </c>
      <c r="AE60" s="14"/>
      <c r="AF60" s="8"/>
      <c r="AG60" s="96" t="str">
        <f t="shared" si="10"/>
        <v>-</v>
      </c>
      <c r="AH60" s="8"/>
      <c r="AI60" s="28"/>
      <c r="AJ60" s="79"/>
      <c r="AK60" s="79"/>
      <c r="AL60" s="79"/>
      <c r="AM60" s="79"/>
      <c r="AN60" s="29"/>
      <c r="AO60" s="80"/>
      <c r="AP60" s="142" t="e">
        <f t="shared" si="12"/>
        <v>#DIV/0!</v>
      </c>
      <c r="AQ60" s="142" t="e">
        <f>+AN60*AS43</f>
        <v>#REF!</v>
      </c>
      <c r="AR60" s="142" t="e">
        <f>+(AJ60*#REF!)+('MEASURES (Data Entry)'!$AK60*#REF!)+('MEASURES (Data Entry)'!AL60*#REF!)+('MEASURES (Data Entry)'!AM60*#REF!)</f>
        <v>#REF!</v>
      </c>
      <c r="AS60" s="143" t="e">
        <f t="shared" si="13"/>
        <v>#REF!</v>
      </c>
    </row>
    <row r="61" spans="2:45" s="27" customFormat="1" ht="11">
      <c r="B61" s="14"/>
      <c r="C61" s="8"/>
      <c r="D61" s="8"/>
      <c r="E61" s="8"/>
      <c r="F61" s="8"/>
      <c r="G61" s="8"/>
      <c r="H61" s="8"/>
      <c r="I61" s="8"/>
      <c r="J61" s="8"/>
      <c r="K61" s="11"/>
      <c r="L61" s="13"/>
      <c r="M61" s="9"/>
      <c r="N61" s="12"/>
      <c r="O61" s="12"/>
      <c r="P61" s="13"/>
      <c r="Q61" s="9"/>
      <c r="R61" s="9"/>
      <c r="S61" s="9"/>
      <c r="T61" s="9"/>
      <c r="U61" s="9"/>
      <c r="V61" s="12"/>
      <c r="W61" s="12"/>
      <c r="X61" s="10"/>
      <c r="Y61" s="13"/>
      <c r="Z61" s="9"/>
      <c r="AA61" s="9"/>
      <c r="AB61" s="26"/>
      <c r="AC61" s="10"/>
      <c r="AD61" s="100" t="e">
        <f t="shared" si="11"/>
        <v>#N/A</v>
      </c>
      <c r="AE61" s="14"/>
      <c r="AF61" s="8"/>
      <c r="AG61" s="96" t="str">
        <f t="shared" si="10"/>
        <v>-</v>
      </c>
      <c r="AH61" s="8"/>
      <c r="AI61" s="28"/>
      <c r="AJ61" s="79"/>
      <c r="AK61" s="79"/>
      <c r="AL61" s="79"/>
      <c r="AM61" s="79"/>
      <c r="AN61" s="29"/>
      <c r="AO61" s="80"/>
      <c r="AP61" s="142" t="e">
        <f t="shared" si="12"/>
        <v>#DIV/0!</v>
      </c>
      <c r="AQ61" s="142" t="e">
        <f>+AN61*AS43</f>
        <v>#REF!</v>
      </c>
      <c r="AR61" s="142" t="e">
        <f>+(AJ61*#REF!)+('MEASURES (Data Entry)'!$AK61*#REF!)+('MEASURES (Data Entry)'!AL61*#REF!)+('MEASURES (Data Entry)'!AM61*#REF!)</f>
        <v>#REF!</v>
      </c>
      <c r="AS61" s="143" t="e">
        <f t="shared" si="13"/>
        <v>#REF!</v>
      </c>
    </row>
    <row r="62" spans="2:45" s="27" customFormat="1" ht="11">
      <c r="B62" s="14"/>
      <c r="C62" s="8"/>
      <c r="D62" s="8"/>
      <c r="E62" s="8"/>
      <c r="F62" s="8"/>
      <c r="G62" s="8"/>
      <c r="H62" s="8"/>
      <c r="I62" s="8"/>
      <c r="J62" s="8"/>
      <c r="K62" s="11"/>
      <c r="L62" s="13"/>
      <c r="M62" s="9"/>
      <c r="N62" s="12"/>
      <c r="O62" s="12"/>
      <c r="P62" s="13"/>
      <c r="Q62" s="9"/>
      <c r="R62" s="9"/>
      <c r="S62" s="9"/>
      <c r="T62" s="9"/>
      <c r="U62" s="9"/>
      <c r="V62" s="12"/>
      <c r="W62" s="12"/>
      <c r="X62" s="10"/>
      <c r="Y62" s="13"/>
      <c r="Z62" s="9"/>
      <c r="AA62" s="9"/>
      <c r="AB62" s="26"/>
      <c r="AC62" s="10"/>
      <c r="AD62" s="100" t="e">
        <f t="shared" si="11"/>
        <v>#N/A</v>
      </c>
      <c r="AE62" s="14"/>
      <c r="AF62" s="8"/>
      <c r="AG62" s="96" t="str">
        <f t="shared" si="10"/>
        <v>-</v>
      </c>
      <c r="AH62" s="8"/>
      <c r="AI62" s="28"/>
      <c r="AJ62" s="79"/>
      <c r="AK62" s="79"/>
      <c r="AL62" s="79"/>
      <c r="AM62" s="79"/>
      <c r="AN62" s="29"/>
      <c r="AO62" s="80"/>
      <c r="AP62" s="142" t="e">
        <f t="shared" si="12"/>
        <v>#DIV/0!</v>
      </c>
      <c r="AQ62" s="142" t="e">
        <f>+AN62*AS43</f>
        <v>#REF!</v>
      </c>
      <c r="AR62" s="142" t="e">
        <f>+(AJ62*#REF!)+('MEASURES (Data Entry)'!$AK62*#REF!)+('MEASURES (Data Entry)'!AL62*#REF!)+('MEASURES (Data Entry)'!AM62*#REF!)</f>
        <v>#REF!</v>
      </c>
      <c r="AS62" s="143" t="e">
        <f t="shared" si="13"/>
        <v>#REF!</v>
      </c>
    </row>
    <row r="63" spans="2:45" s="27" customFormat="1" ht="11">
      <c r="B63" s="14"/>
      <c r="C63" s="8"/>
      <c r="D63" s="8"/>
      <c r="E63" s="8"/>
      <c r="F63" s="8"/>
      <c r="G63" s="8"/>
      <c r="H63" s="8"/>
      <c r="I63" s="8"/>
      <c r="J63" s="8"/>
      <c r="K63" s="11"/>
      <c r="L63" s="13"/>
      <c r="M63" s="9"/>
      <c r="N63" s="12"/>
      <c r="O63" s="12"/>
      <c r="P63" s="13"/>
      <c r="Q63" s="9"/>
      <c r="R63" s="9"/>
      <c r="S63" s="9"/>
      <c r="T63" s="9"/>
      <c r="U63" s="9"/>
      <c r="V63" s="12"/>
      <c r="W63" s="12"/>
      <c r="X63" s="10"/>
      <c r="Y63" s="13"/>
      <c r="Z63" s="9"/>
      <c r="AA63" s="9"/>
      <c r="AB63" s="26"/>
      <c r="AC63" s="10"/>
      <c r="AD63" s="100" t="e">
        <f t="shared" si="11"/>
        <v>#N/A</v>
      </c>
      <c r="AE63" s="14"/>
      <c r="AF63" s="8"/>
      <c r="AG63" s="96" t="str">
        <f t="shared" si="10"/>
        <v>-</v>
      </c>
      <c r="AH63" s="8"/>
      <c r="AI63" s="28"/>
      <c r="AJ63" s="79"/>
      <c r="AK63" s="79"/>
      <c r="AL63" s="79"/>
      <c r="AM63" s="79"/>
      <c r="AN63" s="29"/>
      <c r="AO63" s="80"/>
      <c r="AP63" s="142" t="e">
        <f t="shared" si="12"/>
        <v>#DIV/0!</v>
      </c>
      <c r="AQ63" s="142" t="e">
        <f>+AN63*AS43</f>
        <v>#REF!</v>
      </c>
      <c r="AR63" s="142" t="e">
        <f>+(AJ63*#REF!)+('MEASURES (Data Entry)'!$AK63*#REF!)+('MEASURES (Data Entry)'!AL63*#REF!)+('MEASURES (Data Entry)'!AM63*#REF!)</f>
        <v>#REF!</v>
      </c>
      <c r="AS63" s="143" t="e">
        <f t="shared" si="13"/>
        <v>#REF!</v>
      </c>
    </row>
    <row r="64" spans="2:45" s="27" customFormat="1" ht="11">
      <c r="B64" s="14"/>
      <c r="C64" s="8"/>
      <c r="D64" s="8"/>
      <c r="E64" s="8"/>
      <c r="F64" s="8"/>
      <c r="G64" s="8"/>
      <c r="H64" s="8"/>
      <c r="I64" s="8"/>
      <c r="J64" s="8"/>
      <c r="K64" s="11"/>
      <c r="L64" s="13"/>
      <c r="M64" s="9"/>
      <c r="N64" s="12"/>
      <c r="O64" s="12"/>
      <c r="P64" s="13"/>
      <c r="Q64" s="9"/>
      <c r="R64" s="9"/>
      <c r="S64" s="9"/>
      <c r="T64" s="9"/>
      <c r="U64" s="9"/>
      <c r="V64" s="12"/>
      <c r="W64" s="12"/>
      <c r="X64" s="10"/>
      <c r="Y64" s="13"/>
      <c r="Z64" s="9"/>
      <c r="AA64" s="9"/>
      <c r="AB64" s="26"/>
      <c r="AC64" s="10"/>
      <c r="AD64" s="100" t="e">
        <f t="shared" si="11"/>
        <v>#N/A</v>
      </c>
      <c r="AE64" s="14"/>
      <c r="AF64" s="8"/>
      <c r="AG64" s="96" t="str">
        <f t="shared" si="10"/>
        <v>-</v>
      </c>
      <c r="AH64" s="97"/>
      <c r="AI64" s="30"/>
      <c r="AJ64" s="79"/>
      <c r="AK64" s="79"/>
      <c r="AL64" s="79"/>
      <c r="AM64" s="79"/>
      <c r="AN64" s="29"/>
      <c r="AO64" s="80"/>
      <c r="AP64" s="142" t="e">
        <f t="shared" si="12"/>
        <v>#DIV/0!</v>
      </c>
      <c r="AQ64" s="142" t="e">
        <f>+AN64*AS43</f>
        <v>#REF!</v>
      </c>
      <c r="AR64" s="142" t="e">
        <f>+(AJ64*#REF!)+('MEASURES (Data Entry)'!$AK64*#REF!)+('MEASURES (Data Entry)'!AL64*#REF!)+('MEASURES (Data Entry)'!AM64*#REF!)</f>
        <v>#REF!</v>
      </c>
      <c r="AS64" s="143" t="e">
        <f t="shared" si="13"/>
        <v>#REF!</v>
      </c>
    </row>
    <row r="65" spans="1:52" s="27" customFormat="1" ht="11">
      <c r="B65" s="14"/>
      <c r="C65" s="8"/>
      <c r="D65" s="8"/>
      <c r="E65" s="8"/>
      <c r="F65" s="8"/>
      <c r="G65" s="8"/>
      <c r="H65" s="8"/>
      <c r="I65" s="8"/>
      <c r="J65" s="8"/>
      <c r="K65" s="11"/>
      <c r="L65" s="13"/>
      <c r="M65" s="9"/>
      <c r="N65" s="12"/>
      <c r="O65" s="12"/>
      <c r="P65" s="13"/>
      <c r="Q65" s="9"/>
      <c r="R65" s="9"/>
      <c r="S65" s="9"/>
      <c r="T65" s="9"/>
      <c r="U65" s="9"/>
      <c r="V65" s="12"/>
      <c r="W65" s="12"/>
      <c r="X65" s="10"/>
      <c r="Y65" s="13"/>
      <c r="Z65" s="9"/>
      <c r="AA65" s="9"/>
      <c r="AB65" s="26"/>
      <c r="AC65" s="10"/>
      <c r="AD65" s="100"/>
      <c r="AE65" s="14"/>
      <c r="AF65" s="8"/>
      <c r="AG65" s="96"/>
      <c r="AH65" s="97"/>
      <c r="AI65" s="30"/>
      <c r="AJ65" s="79"/>
      <c r="AK65" s="79"/>
      <c r="AL65" s="79"/>
      <c r="AM65" s="79"/>
      <c r="AN65" s="29"/>
      <c r="AO65" s="80"/>
      <c r="AP65" s="142"/>
      <c r="AQ65" s="142"/>
      <c r="AR65" s="142"/>
      <c r="AS65" s="143"/>
    </row>
    <row r="66" spans="1:52" s="27" customFormat="1" ht="11">
      <c r="B66" s="14"/>
      <c r="C66" s="8"/>
      <c r="D66" s="8"/>
      <c r="E66" s="8"/>
      <c r="F66" s="8"/>
      <c r="G66" s="8"/>
      <c r="H66" s="8"/>
      <c r="I66" s="8"/>
      <c r="J66" s="8"/>
      <c r="K66" s="11"/>
      <c r="L66" s="13"/>
      <c r="M66" s="9"/>
      <c r="N66" s="12"/>
      <c r="O66" s="12"/>
      <c r="P66" s="13"/>
      <c r="Q66" s="9"/>
      <c r="R66" s="9"/>
      <c r="S66" s="9"/>
      <c r="T66" s="9"/>
      <c r="U66" s="9"/>
      <c r="V66" s="12"/>
      <c r="W66" s="12"/>
      <c r="X66" s="10"/>
      <c r="Y66" s="13"/>
      <c r="Z66" s="9"/>
      <c r="AA66" s="9"/>
      <c r="AB66" s="26"/>
      <c r="AC66" s="10"/>
      <c r="AD66" s="100" t="e">
        <f t="shared" si="11"/>
        <v>#N/A</v>
      </c>
      <c r="AE66" s="14"/>
      <c r="AF66" s="8"/>
      <c r="AG66" s="96" t="str">
        <f t="shared" si="10"/>
        <v>-</v>
      </c>
      <c r="AH66" s="97"/>
      <c r="AI66" s="30"/>
      <c r="AJ66" s="79"/>
      <c r="AK66" s="79"/>
      <c r="AL66" s="79"/>
      <c r="AM66" s="79"/>
      <c r="AN66" s="29"/>
      <c r="AO66" s="80"/>
      <c r="AP66" s="142" t="e">
        <f t="shared" si="12"/>
        <v>#DIV/0!</v>
      </c>
      <c r="AQ66" s="142" t="e">
        <f>+AN66*AS43</f>
        <v>#REF!</v>
      </c>
      <c r="AR66" s="142" t="e">
        <f>+(AJ66*#REF!)+('MEASURES (Data Entry)'!$AK66*#REF!)+('MEASURES (Data Entry)'!AL66*#REF!)+('MEASURES (Data Entry)'!AM66*#REF!)</f>
        <v>#REF!</v>
      </c>
      <c r="AS66" s="143" t="e">
        <f t="shared" si="13"/>
        <v>#REF!</v>
      </c>
    </row>
    <row r="67" spans="1:52" s="27" customFormat="1" ht="11">
      <c r="A67" s="31" t="s">
        <v>573</v>
      </c>
      <c r="B67" s="108"/>
      <c r="C67" s="109"/>
      <c r="D67" s="109"/>
      <c r="E67" s="109"/>
      <c r="F67" s="109"/>
      <c r="G67" s="109"/>
      <c r="H67" s="109"/>
      <c r="I67" s="109"/>
      <c r="J67" s="109"/>
      <c r="K67" s="110"/>
      <c r="L67" s="111"/>
      <c r="M67" s="112"/>
      <c r="N67" s="113"/>
      <c r="O67" s="114"/>
      <c r="P67" s="124"/>
      <c r="Q67" s="112"/>
      <c r="R67" s="112"/>
      <c r="S67" s="112"/>
      <c r="T67" s="112"/>
      <c r="U67" s="112"/>
      <c r="V67" s="113"/>
      <c r="W67" s="113"/>
      <c r="X67" s="113"/>
      <c r="Y67" s="111"/>
      <c r="Z67" s="112"/>
      <c r="AA67" s="112"/>
      <c r="AB67" s="115"/>
      <c r="AC67" s="114"/>
      <c r="AD67" s="119"/>
      <c r="AE67" s="108"/>
      <c r="AF67" s="109"/>
      <c r="AG67" s="96"/>
      <c r="AH67" s="116"/>
      <c r="AI67" s="117"/>
      <c r="AJ67" s="137"/>
      <c r="AK67" s="137"/>
      <c r="AL67" s="137"/>
      <c r="AM67" s="137"/>
      <c r="AN67" s="138"/>
      <c r="AO67" s="139"/>
      <c r="AP67" s="142" t="e">
        <f t="shared" si="12"/>
        <v>#DIV/0!</v>
      </c>
      <c r="AQ67" s="142" t="e">
        <f>+AN67*AS43</f>
        <v>#REF!</v>
      </c>
      <c r="AR67" s="142" t="e">
        <f>+(AJ67*#REF!)+('MEASURES (Data Entry)'!$AK67*#REF!)+('MEASURES (Data Entry)'!AL67*#REF!)+('MEASURES (Data Entry)'!AM67*#REF!)</f>
        <v>#REF!</v>
      </c>
      <c r="AS67" s="143" t="e">
        <f t="shared" si="13"/>
        <v>#REF!</v>
      </c>
    </row>
    <row r="68" spans="1:52" s="27" customFormat="1" ht="12" thickBot="1">
      <c r="A68" s="31" t="s">
        <v>536</v>
      </c>
      <c r="B68" s="41"/>
      <c r="C68" s="42"/>
      <c r="D68" s="42"/>
      <c r="E68" s="42"/>
      <c r="F68" s="42"/>
      <c r="G68" s="42"/>
      <c r="H68" s="42"/>
      <c r="I68" s="42"/>
      <c r="J68" s="42"/>
      <c r="K68" s="43"/>
      <c r="L68" s="44"/>
      <c r="M68" s="45"/>
      <c r="N68" s="46"/>
      <c r="O68" s="47"/>
      <c r="P68" s="125"/>
      <c r="Q68" s="45"/>
      <c r="R68" s="45"/>
      <c r="S68" s="45"/>
      <c r="T68" s="45"/>
      <c r="U68" s="45"/>
      <c r="V68" s="46"/>
      <c r="W68" s="46"/>
      <c r="X68" s="46"/>
      <c r="Y68" s="44"/>
      <c r="Z68" s="45"/>
      <c r="AA68" s="45"/>
      <c r="AB68" s="48"/>
      <c r="AC68" s="47"/>
      <c r="AD68" s="102"/>
      <c r="AE68" s="120" t="s">
        <v>630</v>
      </c>
      <c r="AF68" s="121" t="s">
        <v>599</v>
      </c>
      <c r="AG68" s="121" t="s">
        <v>599</v>
      </c>
      <c r="AH68" s="121" t="s">
        <v>599</v>
      </c>
      <c r="AI68" s="98"/>
      <c r="AJ68" s="140" t="s">
        <v>599</v>
      </c>
      <c r="AK68" s="140" t="s">
        <v>599</v>
      </c>
      <c r="AL68" s="140" t="s">
        <v>599</v>
      </c>
      <c r="AM68" s="140" t="s">
        <v>599</v>
      </c>
      <c r="AN68" s="140" t="s">
        <v>599</v>
      </c>
      <c r="AO68" s="140" t="s">
        <v>599</v>
      </c>
      <c r="AP68" s="141" t="s">
        <v>599</v>
      </c>
      <c r="AQ68" s="141" t="s">
        <v>599</v>
      </c>
      <c r="AR68" s="141" t="s">
        <v>599</v>
      </c>
      <c r="AS68" s="141" t="s">
        <v>599</v>
      </c>
    </row>
    <row r="69" spans="1:52" s="27" customFormat="1" ht="24" thickTop="1" thickBot="1">
      <c r="A69" s="31" t="s">
        <v>379</v>
      </c>
      <c r="B69" s="128">
        <f t="shared" ref="B69:AC69" si="14">COUNTA(B47:B66)+B67+B68</f>
        <v>0</v>
      </c>
      <c r="C69" s="129">
        <f t="shared" si="14"/>
        <v>0</v>
      </c>
      <c r="D69" s="129">
        <f t="shared" si="14"/>
        <v>0</v>
      </c>
      <c r="E69" s="129">
        <f t="shared" si="14"/>
        <v>0</v>
      </c>
      <c r="F69" s="129">
        <f t="shared" si="14"/>
        <v>0</v>
      </c>
      <c r="G69" s="129">
        <f t="shared" si="14"/>
        <v>0</v>
      </c>
      <c r="H69" s="129">
        <f t="shared" si="14"/>
        <v>0</v>
      </c>
      <c r="I69" s="129">
        <f t="shared" si="14"/>
        <v>0</v>
      </c>
      <c r="J69" s="129">
        <f t="shared" si="14"/>
        <v>0</v>
      </c>
      <c r="K69" s="130">
        <f t="shared" si="14"/>
        <v>0</v>
      </c>
      <c r="L69" s="128">
        <f t="shared" si="14"/>
        <v>0</v>
      </c>
      <c r="M69" s="129">
        <f t="shared" si="14"/>
        <v>0</v>
      </c>
      <c r="N69" s="129">
        <f t="shared" si="14"/>
        <v>0</v>
      </c>
      <c r="O69" s="130">
        <f t="shared" si="14"/>
        <v>0</v>
      </c>
      <c r="P69" s="118">
        <f t="shared" si="14"/>
        <v>0</v>
      </c>
      <c r="Q69" s="118">
        <f t="shared" si="14"/>
        <v>0</v>
      </c>
      <c r="R69" s="118">
        <f t="shared" si="14"/>
        <v>0</v>
      </c>
      <c r="S69" s="118">
        <f t="shared" si="14"/>
        <v>0</v>
      </c>
      <c r="T69" s="118">
        <f t="shared" si="14"/>
        <v>0</v>
      </c>
      <c r="U69" s="118">
        <f t="shared" si="14"/>
        <v>0</v>
      </c>
      <c r="V69" s="118">
        <f t="shared" si="14"/>
        <v>0</v>
      </c>
      <c r="W69" s="118">
        <f t="shared" si="14"/>
        <v>0</v>
      </c>
      <c r="X69" s="131">
        <f t="shared" si="14"/>
        <v>0</v>
      </c>
      <c r="Y69" s="128">
        <f t="shared" si="14"/>
        <v>0</v>
      </c>
      <c r="Z69" s="129">
        <f t="shared" si="14"/>
        <v>0</v>
      </c>
      <c r="AA69" s="129">
        <f t="shared" si="14"/>
        <v>0</v>
      </c>
      <c r="AB69" s="129">
        <f t="shared" si="14"/>
        <v>0</v>
      </c>
      <c r="AC69" s="130">
        <f t="shared" si="14"/>
        <v>0</v>
      </c>
      <c r="AD69" s="408" t="s">
        <v>259</v>
      </c>
      <c r="AE69" s="409"/>
      <c r="AF69" s="409"/>
      <c r="AG69" s="409"/>
      <c r="AH69" s="409"/>
      <c r="AI69" s="410"/>
      <c r="AJ69" s="38">
        <f t="shared" ref="AJ69:AO69" si="15">SUM(AJ47:AJ68)</f>
        <v>0</v>
      </c>
      <c r="AK69" s="38">
        <f t="shared" si="15"/>
        <v>0</v>
      </c>
      <c r="AL69" s="38">
        <f t="shared" si="15"/>
        <v>0</v>
      </c>
      <c r="AM69" s="38">
        <f t="shared" si="15"/>
        <v>0</v>
      </c>
      <c r="AN69" s="39">
        <f t="shared" si="15"/>
        <v>0</v>
      </c>
      <c r="AO69" s="40">
        <f t="shared" si="15"/>
        <v>0</v>
      </c>
      <c r="AP69" s="144" t="e">
        <f>+AN69/AO69</f>
        <v>#DIV/0!</v>
      </c>
      <c r="AQ69" s="145" t="e">
        <f>SUM(AQ47:AQ68)</f>
        <v>#REF!</v>
      </c>
      <c r="AR69" s="145" t="e">
        <f>SUM(AR47:AR68)</f>
        <v>#REF!</v>
      </c>
      <c r="AS69" s="146" t="e">
        <f>+AQ69/AR69</f>
        <v>#REF!</v>
      </c>
    </row>
    <row r="70" spans="1:52" s="27" customFormat="1" ht="23" thickBot="1">
      <c r="A70" s="31" t="s">
        <v>535</v>
      </c>
      <c r="B70" s="351">
        <f>SUM(B69:K69)</f>
        <v>0</v>
      </c>
      <c r="C70" s="404"/>
      <c r="D70" s="404"/>
      <c r="E70" s="404"/>
      <c r="F70" s="404"/>
      <c r="G70" s="404"/>
      <c r="H70" s="404"/>
      <c r="I70" s="404"/>
      <c r="J70" s="404"/>
      <c r="K70" s="404"/>
      <c r="L70" s="351">
        <f>SUM(L69:AC69)</f>
        <v>0</v>
      </c>
      <c r="M70" s="352"/>
      <c r="N70" s="352"/>
      <c r="O70" s="352"/>
      <c r="P70" s="352"/>
      <c r="Q70" s="352"/>
      <c r="R70" s="352"/>
      <c r="S70" s="352"/>
      <c r="T70" s="352"/>
      <c r="U70" s="352"/>
      <c r="V70" s="352"/>
      <c r="W70" s="352"/>
      <c r="X70" s="352"/>
      <c r="Y70" s="352"/>
      <c r="Z70" s="352"/>
      <c r="AA70" s="352"/>
      <c r="AB70" s="352"/>
      <c r="AC70" s="353"/>
      <c r="AD70" s="151"/>
      <c r="AE70" s="37"/>
      <c r="AF70" s="32"/>
      <c r="AL70" s="33"/>
      <c r="AM70" s="33"/>
      <c r="AN70" s="33"/>
      <c r="AO70" s="33"/>
      <c r="AP70" s="33"/>
      <c r="AQ70" s="33"/>
      <c r="AR70" s="33"/>
      <c r="AS70" s="33"/>
      <c r="AT70" s="33"/>
      <c r="AU70" s="33"/>
      <c r="AV70" s="33"/>
      <c r="AW70" s="34"/>
      <c r="AX70" s="34"/>
      <c r="AY70" s="35"/>
      <c r="AZ70" s="36"/>
    </row>
  </sheetData>
  <sheetCalcPr fullCalcOnLoad="1"/>
  <mergeCells count="72">
    <mergeCell ref="AD69:AI69"/>
    <mergeCell ref="AM41:AR41"/>
    <mergeCell ref="L42:AC42"/>
    <mergeCell ref="AD42:AD45"/>
    <mergeCell ref="AL42:AL45"/>
    <mergeCell ref="AR42:AR45"/>
    <mergeCell ref="AM42:AM45"/>
    <mergeCell ref="AN42:AN45"/>
    <mergeCell ref="AO42:AO45"/>
    <mergeCell ref="AP42:AP45"/>
    <mergeCell ref="AQ42:AQ45"/>
    <mergeCell ref="AI42:AI45"/>
    <mergeCell ref="AJ42:AJ45"/>
    <mergeCell ref="AK42:AK45"/>
    <mergeCell ref="AH42:AH45"/>
    <mergeCell ref="L41:AF41"/>
    <mergeCell ref="B70:K70"/>
    <mergeCell ref="L70:AC70"/>
    <mergeCell ref="C43:C44"/>
    <mergeCell ref="D43:D44"/>
    <mergeCell ref="E43:E44"/>
    <mergeCell ref="F43:F44"/>
    <mergeCell ref="G43:G44"/>
    <mergeCell ref="B43:B44"/>
    <mergeCell ref="Y43:AC43"/>
    <mergeCell ref="H43:H44"/>
    <mergeCell ref="J43:J44"/>
    <mergeCell ref="K43:K44"/>
    <mergeCell ref="A3:AF3"/>
    <mergeCell ref="L10:AF10"/>
    <mergeCell ref="B12:B13"/>
    <mergeCell ref="F12:F13"/>
    <mergeCell ref="H12:H13"/>
    <mergeCell ref="G12:G13"/>
    <mergeCell ref="B11:K11"/>
    <mergeCell ref="A5:AH5"/>
    <mergeCell ref="AD11:AD14"/>
    <mergeCell ref="Y12:AC12"/>
    <mergeCell ref="D12:D13"/>
    <mergeCell ref="E12:E13"/>
    <mergeCell ref="L11:AC11"/>
    <mergeCell ref="L12:O12"/>
    <mergeCell ref="C12:C13"/>
    <mergeCell ref="J12:J13"/>
    <mergeCell ref="AF42:AF45"/>
    <mergeCell ref="AS13:AS14"/>
    <mergeCell ref="AR11:AR14"/>
    <mergeCell ref="AP11:AP14"/>
    <mergeCell ref="AQ11:AQ14"/>
    <mergeCell ref="AO11:AO14"/>
    <mergeCell ref="AN11:AN14"/>
    <mergeCell ref="AK11:AK14"/>
    <mergeCell ref="AJ11:AJ14"/>
    <mergeCell ref="AM11:AM14"/>
    <mergeCell ref="AL11:AL14"/>
    <mergeCell ref="AS44:AS45"/>
    <mergeCell ref="I12:I13"/>
    <mergeCell ref="P12:X12"/>
    <mergeCell ref="K12:K13"/>
    <mergeCell ref="I43:I44"/>
    <mergeCell ref="AI11:AI14"/>
    <mergeCell ref="AE11:AE14"/>
    <mergeCell ref="AF11:AF14"/>
    <mergeCell ref="AH11:AH14"/>
    <mergeCell ref="AG11:AG14"/>
    <mergeCell ref="AG42:AG45"/>
    <mergeCell ref="B38:K38"/>
    <mergeCell ref="L38:AC38"/>
    <mergeCell ref="B42:K42"/>
    <mergeCell ref="AE42:AE45"/>
    <mergeCell ref="L43:O43"/>
    <mergeCell ref="P43:X43"/>
  </mergeCells>
  <phoneticPr fontId="5"/>
  <pageMargins left="0.75" right="0.75" top="1" bottom="1" header="0.5" footer="0.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C61"/>
  <sheetViews>
    <sheetView workbookViewId="0"/>
  </sheetViews>
  <sheetFormatPr baseColWidth="10" defaultRowHeight="15"/>
  <cols>
    <col min="1" max="1" width="82" style="19" customWidth="1"/>
    <col min="2" max="2" width="10.83203125" style="51"/>
    <col min="3" max="16384" width="10.83203125" style="19"/>
  </cols>
  <sheetData>
    <row r="1" spans="1:2">
      <c r="A1" s="51" t="s">
        <v>415</v>
      </c>
    </row>
    <row r="3" spans="1:2">
      <c r="A3" s="18" t="str">
        <f>+'MEASURES (Data Entry)'!L12</f>
        <v>Design, Installation, Retrofit, Replacement</v>
      </c>
    </row>
    <row r="4" spans="1:2">
      <c r="A4" s="21"/>
      <c r="B4" s="18" t="s">
        <v>547</v>
      </c>
    </row>
    <row r="5" spans="1:2">
      <c r="A5" s="22" t="str">
        <f>+'MEASURES (Data Entry)'!L13</f>
        <v>Design change (design detail, improper equipment, improper system, etc.)</v>
      </c>
      <c r="B5" s="50" t="str">
        <f>+'MEASURES (Data Entry)'!L14</f>
        <v>D1</v>
      </c>
    </row>
    <row r="6" spans="1:2" ht="45">
      <c r="A6" s="23" t="s">
        <v>46</v>
      </c>
    </row>
    <row r="7" spans="1:2">
      <c r="A7" s="23"/>
    </row>
    <row r="8" spans="1:2" ht="30">
      <c r="A8" s="22" t="str">
        <f>+'MEASURES (Data Entry)'!M13</f>
        <v>Installation modifications (construction out of spec, equipment out of spec, O&amp;M access, etc.)</v>
      </c>
      <c r="B8" s="50" t="str">
        <f>+'MEASURES (Data Entry)'!M14</f>
        <v>D2</v>
      </c>
    </row>
    <row r="9" spans="1:2" ht="30">
      <c r="A9" s="23" t="s">
        <v>13</v>
      </c>
    </row>
    <row r="10" spans="1:2">
      <c r="A10" s="21"/>
    </row>
    <row r="11" spans="1:2">
      <c r="A11" s="22" t="str">
        <f>+'MEASURES (Data Entry)'!N13</f>
        <v>Retrofit/equipment replacement (faulty sensors, etc.)</v>
      </c>
      <c r="B11" s="50" t="str">
        <f>+'MEASURES (Data Entry)'!N14</f>
        <v>D3</v>
      </c>
    </row>
    <row r="12" spans="1:2" ht="45">
      <c r="A12" s="23" t="s">
        <v>33</v>
      </c>
    </row>
    <row r="13" spans="1:2">
      <c r="A13" s="23"/>
    </row>
    <row r="14" spans="1:2">
      <c r="A14" s="22" t="str">
        <f>+'MEASURES (Data Entry)'!O13</f>
        <v>Other</v>
      </c>
      <c r="B14" s="50" t="str">
        <f>+'MEASURES (Data Entry)'!O14</f>
        <v>D4</v>
      </c>
    </row>
    <row r="15" spans="1:2">
      <c r="A15" s="21" t="s">
        <v>74</v>
      </c>
    </row>
    <row r="16" spans="1:2">
      <c r="A16" s="21"/>
    </row>
    <row r="17" spans="1:2">
      <c r="A17" s="24" t="str">
        <f>+'MEASURES (Data Entry)'!P12</f>
        <v>Operations &amp; Control</v>
      </c>
    </row>
    <row r="18" spans="1:2">
      <c r="A18" s="21"/>
    </row>
    <row r="19" spans="1:2">
      <c r="A19" s="25" t="str">
        <f>+'MEASURES (Data Entry)'!P13</f>
        <v>Implement advanced reset (air, water, lighting)</v>
      </c>
      <c r="B19" s="51" t="str">
        <f>+'MEASURES (Data Entry)'!P14</f>
        <v>OC1</v>
      </c>
    </row>
    <row r="20" spans="1:2" ht="45">
      <c r="A20" s="21" t="s">
        <v>37</v>
      </c>
    </row>
    <row r="21" spans="1:2">
      <c r="A21" s="21"/>
    </row>
    <row r="22" spans="1:2">
      <c r="A22" s="25" t="str">
        <f>+'MEASURES (Data Entry)'!Q13</f>
        <v>Start/Stop (environmentally determined)</v>
      </c>
      <c r="B22" s="51" t="str">
        <f>+'MEASURES (Data Entry)'!Q14</f>
        <v>OC2</v>
      </c>
    </row>
    <row r="23" spans="1:2" ht="45">
      <c r="A23" s="21" t="s">
        <v>264</v>
      </c>
    </row>
    <row r="24" spans="1:2">
      <c r="A24" s="21"/>
    </row>
    <row r="25" spans="1:2">
      <c r="A25" s="25" t="str">
        <f>+'MEASURES (Data Entry)'!R13</f>
        <v>Scheduling (occupancy determined) - equipment or lighting</v>
      </c>
      <c r="B25" s="51" t="str">
        <f>+'MEASURES (Data Entry)'!R14</f>
        <v>OC3</v>
      </c>
    </row>
    <row r="26" spans="1:2" ht="30">
      <c r="A26" s="21" t="s">
        <v>381</v>
      </c>
    </row>
    <row r="27" spans="1:2">
      <c r="A27" s="21"/>
    </row>
    <row r="28" spans="1:2">
      <c r="A28" s="25" t="str">
        <f>+'MEASURES (Data Entry)'!S13</f>
        <v>Modify setpoint (high VAV setpoint minimum, setpoint suboptimal)</v>
      </c>
      <c r="B28" s="51" t="str">
        <f>+'MEASURES (Data Entry)'!S14</f>
        <v>OC4</v>
      </c>
    </row>
    <row r="29" spans="1:2" ht="30">
      <c r="A29" s="21" t="s">
        <v>210</v>
      </c>
    </row>
    <row r="30" spans="1:2">
      <c r="A30" s="21"/>
    </row>
    <row r="31" spans="1:2">
      <c r="A31" s="25" t="str">
        <f>+'MEASURES (Data Entry)'!T13</f>
        <v>Equipment staging</v>
      </c>
      <c r="B31" s="51" t="str">
        <f>+'MEASURES (Data Entry)'!T14</f>
        <v>OC5</v>
      </c>
    </row>
    <row r="32" spans="1:2" ht="30">
      <c r="A32" s="21" t="s">
        <v>421</v>
      </c>
    </row>
    <row r="33" spans="1:3">
      <c r="A33" s="21"/>
    </row>
    <row r="34" spans="1:3">
      <c r="A34" s="25" t="str">
        <f>+'MEASURES (Data Entry)'!U13</f>
        <v>Modify sequence of operations</v>
      </c>
      <c r="B34" s="51" t="str">
        <f>+'MEASURES (Data Entry)'!U14</f>
        <v>OC6</v>
      </c>
    </row>
    <row r="35" spans="1:3" ht="30">
      <c r="A35" s="21" t="s">
        <v>252</v>
      </c>
    </row>
    <row r="36" spans="1:3">
      <c r="A36" s="21"/>
    </row>
    <row r="37" spans="1:3">
      <c r="A37" s="25" t="str">
        <f>+'MEASURES (Data Entry)'!V13</f>
        <v>Loop tuning</v>
      </c>
      <c r="B37" s="51" t="str">
        <f>+'MEASURES (Data Entry)'!V14</f>
        <v>OC7</v>
      </c>
      <c r="C37" s="20"/>
    </row>
    <row r="38" spans="1:3">
      <c r="A38" s="21" t="s">
        <v>438</v>
      </c>
    </row>
    <row r="39" spans="1:3">
      <c r="A39" s="21"/>
    </row>
    <row r="40" spans="1:3">
      <c r="A40" s="25" t="str">
        <f>+'MEASURES (Data Entry)'!W13</f>
        <v>Behavior modification/manual changes to operations</v>
      </c>
      <c r="B40" s="51" t="str">
        <f>+'MEASURES (Data Entry)'!W14</f>
        <v>OC8</v>
      </c>
    </row>
    <row r="41" spans="1:3" ht="45" customHeight="1">
      <c r="A41" s="21" t="s">
        <v>423</v>
      </c>
    </row>
    <row r="42" spans="1:3">
      <c r="A42" s="21"/>
    </row>
    <row r="43" spans="1:3">
      <c r="A43" s="25" t="str">
        <f>+'MEASURES (Data Entry)'!X13</f>
        <v>Other</v>
      </c>
      <c r="B43" s="51" t="str">
        <f>+'MEASURES (Data Entry)'!X14</f>
        <v>OC9</v>
      </c>
    </row>
    <row r="44" spans="1:3">
      <c r="A44" s="21" t="s">
        <v>241</v>
      </c>
    </row>
    <row r="45" spans="1:3">
      <c r="A45" s="21"/>
    </row>
    <row r="46" spans="1:3">
      <c r="A46" s="24" t="str">
        <f>+'MEASURES (Data Entry)'!Y12</f>
        <v>Maintenance</v>
      </c>
    </row>
    <row r="47" spans="1:3">
      <c r="A47" s="24"/>
    </row>
    <row r="48" spans="1:3">
      <c r="A48" s="49" t="str">
        <f>+'MEASURES (Data Entry)'!Y13</f>
        <v>Calibration</v>
      </c>
      <c r="B48" s="51" t="str">
        <f>+'MEASURES (Data Entry)'!Y14</f>
        <v>M1</v>
      </c>
    </row>
    <row r="49" spans="1:2">
      <c r="A49" s="21" t="s">
        <v>530</v>
      </c>
    </row>
    <row r="50" spans="1:2">
      <c r="A50" s="24"/>
    </row>
    <row r="51" spans="1:2">
      <c r="A51" s="25" t="str">
        <f>+'MEASURES (Data Entry)'!Z13</f>
        <v>Mechanical fix (flow obstructions, leaky valves, leaky ductwork, etc.)</v>
      </c>
      <c r="B51" s="51" t="str">
        <f>+'MEASURES (Data Entry)'!Z14</f>
        <v>M2</v>
      </c>
    </row>
    <row r="52" spans="1:2">
      <c r="A52" s="21" t="s">
        <v>122</v>
      </c>
    </row>
    <row r="53" spans="1:2">
      <c r="A53" s="25"/>
    </row>
    <row r="54" spans="1:2" ht="29" customHeight="1">
      <c r="A54" s="25" t="str">
        <f>+'MEASURES (Data Entry)'!AA13</f>
        <v>Heat transfer maintenance (dirty heat transfer component, improper refrigerant charge, etc.)</v>
      </c>
      <c r="B54" s="51" t="str">
        <f>+'MEASURES (Data Entry)'!AA14</f>
        <v>M3</v>
      </c>
    </row>
    <row r="55" spans="1:2">
      <c r="A55" s="21" t="s">
        <v>140</v>
      </c>
    </row>
    <row r="56" spans="1:2">
      <c r="A56" s="25"/>
    </row>
    <row r="57" spans="1:2">
      <c r="A57" s="25" t="str">
        <f>+'MEASURES (Data Entry)'!AB13</f>
        <v>Filtration maintenance</v>
      </c>
      <c r="B57" s="51" t="str">
        <f>+'MEASURES (Data Entry)'!AB14</f>
        <v>M4</v>
      </c>
    </row>
    <row r="58" spans="1:2">
      <c r="A58" s="21" t="s">
        <v>550</v>
      </c>
    </row>
    <row r="59" spans="1:2">
      <c r="A59" s="25"/>
    </row>
    <row r="60" spans="1:2">
      <c r="A60" s="20" t="str">
        <f>+'MEASURES (Data Entry)'!AC13</f>
        <v>Other</v>
      </c>
      <c r="B60" s="51" t="str">
        <f>+'MEASURES (Data Entry)'!AC14</f>
        <v>M5</v>
      </c>
    </row>
    <row r="61" spans="1:2">
      <c r="A61" s="19" t="s">
        <v>95</v>
      </c>
    </row>
  </sheetData>
  <sheetCalcPr fullCalcOnLoad="1"/>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284"/>
  <sheetViews>
    <sheetView workbookViewId="0"/>
  </sheetViews>
  <sheetFormatPr baseColWidth="10" defaultColWidth="11.5" defaultRowHeight="13"/>
  <cols>
    <col min="1" max="1" width="123.6640625" style="150" customWidth="1"/>
  </cols>
  <sheetData>
    <row r="1" spans="1:1" ht="15">
      <c r="A1" s="152" t="s">
        <v>636</v>
      </c>
    </row>
    <row r="2" spans="1:1" ht="14">
      <c r="A2" s="153"/>
    </row>
    <row r="3" spans="1:1" ht="14">
      <c r="A3" s="154" t="s">
        <v>397</v>
      </c>
    </row>
    <row r="4" spans="1:1" ht="14">
      <c r="A4" s="153"/>
    </row>
    <row r="5" spans="1:1" ht="52">
      <c r="A5" s="153" t="s">
        <v>332</v>
      </c>
    </row>
    <row r="6" spans="1:1" ht="14">
      <c r="A6" s="153"/>
    </row>
    <row r="7" spans="1:1" ht="26">
      <c r="A7" s="153" t="s">
        <v>146</v>
      </c>
    </row>
    <row r="8" spans="1:1" ht="14">
      <c r="A8" s="153"/>
    </row>
    <row r="9" spans="1:1" ht="14">
      <c r="A9" s="154" t="s">
        <v>431</v>
      </c>
    </row>
    <row r="10" spans="1:1" ht="14">
      <c r="A10" s="153"/>
    </row>
    <row r="11" spans="1:1" ht="14">
      <c r="A11" s="154" t="s">
        <v>501</v>
      </c>
    </row>
    <row r="12" spans="1:1" ht="14">
      <c r="A12" s="153"/>
    </row>
    <row r="13" spans="1:1" ht="14">
      <c r="A13" s="153" t="s">
        <v>25</v>
      </c>
    </row>
    <row r="14" spans="1:1" ht="14">
      <c r="A14" s="153" t="s">
        <v>192</v>
      </c>
    </row>
    <row r="15" spans="1:1" ht="14">
      <c r="A15" s="153" t="s">
        <v>541</v>
      </c>
    </row>
    <row r="16" spans="1:1" ht="14">
      <c r="A16" s="153" t="s">
        <v>457</v>
      </c>
    </row>
    <row r="17" spans="1:1" ht="14">
      <c r="A17" s="153" t="s">
        <v>646</v>
      </c>
    </row>
    <row r="18" spans="1:1" ht="14">
      <c r="A18" s="153" t="s">
        <v>226</v>
      </c>
    </row>
    <row r="19" spans="1:1" ht="14">
      <c r="A19" s="153" t="s">
        <v>227</v>
      </c>
    </row>
    <row r="20" spans="1:1" ht="14">
      <c r="A20" s="153"/>
    </row>
    <row r="21" spans="1:1" ht="14">
      <c r="A21" s="153" t="s">
        <v>448</v>
      </c>
    </row>
    <row r="22" spans="1:1" ht="14">
      <c r="A22" s="153" t="s">
        <v>60</v>
      </c>
    </row>
    <row r="23" spans="1:1" ht="14">
      <c r="A23" s="153" t="s">
        <v>190</v>
      </c>
    </row>
    <row r="24" spans="1:1" ht="14">
      <c r="A24" s="153" t="s">
        <v>197</v>
      </c>
    </row>
    <row r="25" spans="1:1" ht="14">
      <c r="A25" s="153" t="s">
        <v>285</v>
      </c>
    </row>
    <row r="26" spans="1:1" ht="14">
      <c r="A26" s="153" t="s">
        <v>495</v>
      </c>
    </row>
    <row r="27" spans="1:1" ht="14">
      <c r="A27" s="153" t="s">
        <v>202</v>
      </c>
    </row>
    <row r="28" spans="1:1" ht="14">
      <c r="A28" s="153" t="s">
        <v>406</v>
      </c>
    </row>
    <row r="29" spans="1:1" ht="14">
      <c r="A29" s="153" t="s">
        <v>302</v>
      </c>
    </row>
    <row r="30" spans="1:1" ht="14">
      <c r="A30" s="153" t="s">
        <v>229</v>
      </c>
    </row>
    <row r="31" spans="1:1" ht="14">
      <c r="A31" s="153" t="s">
        <v>517</v>
      </c>
    </row>
    <row r="32" spans="1:1" ht="14">
      <c r="A32" s="153"/>
    </row>
    <row r="33" spans="1:1" ht="14">
      <c r="A33" s="153" t="s">
        <v>195</v>
      </c>
    </row>
    <row r="34" spans="1:1" ht="14">
      <c r="A34" s="153"/>
    </row>
    <row r="35" spans="1:1" ht="14">
      <c r="A35" s="154" t="s">
        <v>97</v>
      </c>
    </row>
    <row r="36" spans="1:1" ht="14">
      <c r="A36" s="153"/>
    </row>
    <row r="37" spans="1:1" ht="14">
      <c r="A37" s="153" t="s">
        <v>201</v>
      </c>
    </row>
    <row r="38" spans="1:1" ht="14">
      <c r="A38" s="153" t="s">
        <v>133</v>
      </c>
    </row>
    <row r="39" spans="1:1" ht="14">
      <c r="A39" s="153" t="s">
        <v>475</v>
      </c>
    </row>
    <row r="40" spans="1:1" ht="14">
      <c r="A40" s="153" t="s">
        <v>20</v>
      </c>
    </row>
    <row r="41" spans="1:1" ht="14">
      <c r="A41" s="153" t="s">
        <v>144</v>
      </c>
    </row>
    <row r="42" spans="1:1" ht="14">
      <c r="A42" s="153" t="s">
        <v>213</v>
      </c>
    </row>
    <row r="43" spans="1:1" ht="14">
      <c r="A43" s="153"/>
    </row>
    <row r="44" spans="1:1" ht="14">
      <c r="A44" s="154" t="s">
        <v>247</v>
      </c>
    </row>
    <row r="45" spans="1:1" ht="14">
      <c r="A45" s="153"/>
    </row>
    <row r="46" spans="1:1" ht="14">
      <c r="A46" s="153" t="s">
        <v>310</v>
      </c>
    </row>
    <row r="47" spans="1:1" ht="14">
      <c r="A47" s="153" t="s">
        <v>533</v>
      </c>
    </row>
    <row r="48" spans="1:1" ht="14">
      <c r="A48" s="153"/>
    </row>
    <row r="49" spans="1:1" ht="14">
      <c r="A49" s="153" t="s">
        <v>215</v>
      </c>
    </row>
    <row r="50" spans="1:1" ht="14">
      <c r="A50" s="153" t="s">
        <v>445</v>
      </c>
    </row>
    <row r="51" spans="1:1" ht="14">
      <c r="A51" s="153" t="s">
        <v>354</v>
      </c>
    </row>
    <row r="52" spans="1:1" ht="14">
      <c r="A52" s="153" t="s">
        <v>258</v>
      </c>
    </row>
    <row r="53" spans="1:1" ht="14">
      <c r="A53" s="153" t="s">
        <v>57</v>
      </c>
    </row>
    <row r="54" spans="1:1" ht="14">
      <c r="A54" s="153"/>
    </row>
    <row r="55" spans="1:1" ht="14">
      <c r="A55" s="153" t="s">
        <v>275</v>
      </c>
    </row>
    <row r="56" spans="1:1" ht="14">
      <c r="A56" s="153" t="s">
        <v>309</v>
      </c>
    </row>
    <row r="57" spans="1:1" ht="14">
      <c r="A57" s="153" t="s">
        <v>299</v>
      </c>
    </row>
    <row r="58" spans="1:1" ht="14">
      <c r="A58" s="153" t="s">
        <v>137</v>
      </c>
    </row>
    <row r="59" spans="1:1" ht="14">
      <c r="A59" s="153" t="s">
        <v>492</v>
      </c>
    </row>
    <row r="60" spans="1:1" ht="14">
      <c r="A60" s="153" t="s">
        <v>426</v>
      </c>
    </row>
    <row r="61" spans="1:1" ht="14">
      <c r="A61" s="153"/>
    </row>
    <row r="62" spans="1:1" ht="26">
      <c r="A62" s="154" t="s">
        <v>34</v>
      </c>
    </row>
    <row r="63" spans="1:1" ht="26">
      <c r="A63" s="153" t="s">
        <v>344</v>
      </c>
    </row>
    <row r="64" spans="1:1" ht="14">
      <c r="A64" s="153" t="s">
        <v>84</v>
      </c>
    </row>
    <row r="65" spans="1:1" ht="14">
      <c r="A65" s="153"/>
    </row>
    <row r="66" spans="1:1" ht="14">
      <c r="A66" s="153" t="s">
        <v>147</v>
      </c>
    </row>
    <row r="67" spans="1:1" ht="14">
      <c r="A67" s="153"/>
    </row>
    <row r="68" spans="1:1" ht="14">
      <c r="A68" s="153" t="s">
        <v>39</v>
      </c>
    </row>
    <row r="69" spans="1:1" ht="14">
      <c r="A69" s="153" t="s">
        <v>83</v>
      </c>
    </row>
    <row r="70" spans="1:1" ht="14">
      <c r="A70" s="153" t="s">
        <v>233</v>
      </c>
    </row>
    <row r="71" spans="1:1" ht="14">
      <c r="A71" s="153" t="s">
        <v>532</v>
      </c>
    </row>
    <row r="72" spans="1:1" ht="14">
      <c r="A72" s="153" t="s">
        <v>81</v>
      </c>
    </row>
    <row r="73" spans="1:1" ht="14">
      <c r="A73" s="153" t="s">
        <v>444</v>
      </c>
    </row>
    <row r="74" spans="1:1" ht="14">
      <c r="A74" s="153" t="s">
        <v>131</v>
      </c>
    </row>
    <row r="75" spans="1:1" ht="14">
      <c r="A75" s="153" t="s">
        <v>75</v>
      </c>
    </row>
    <row r="76" spans="1:1" ht="14">
      <c r="A76" s="153"/>
    </row>
    <row r="77" spans="1:1" ht="14">
      <c r="A77" s="153" t="s">
        <v>326</v>
      </c>
    </row>
    <row r="78" spans="1:1" ht="14">
      <c r="A78" s="153" t="s">
        <v>9</v>
      </c>
    </row>
    <row r="79" spans="1:1" ht="14">
      <c r="A79" s="153" t="s">
        <v>353</v>
      </c>
    </row>
    <row r="80" spans="1:1" ht="14">
      <c r="A80" s="153"/>
    </row>
    <row r="81" spans="1:1" ht="14">
      <c r="A81" s="153" t="s">
        <v>116</v>
      </c>
    </row>
    <row r="82" spans="1:1" ht="14">
      <c r="A82" s="153" t="s">
        <v>594</v>
      </c>
    </row>
    <row r="83" spans="1:1" ht="14">
      <c r="A83" s="153" t="s">
        <v>261</v>
      </c>
    </row>
    <row r="84" spans="1:1" ht="14">
      <c r="A84" s="153" t="s">
        <v>242</v>
      </c>
    </row>
    <row r="85" spans="1:1" ht="14">
      <c r="A85" s="153"/>
    </row>
    <row r="86" spans="1:1" ht="26">
      <c r="A86" s="153" t="s">
        <v>65</v>
      </c>
    </row>
    <row r="87" spans="1:1" ht="14">
      <c r="A87" s="153" t="s">
        <v>30</v>
      </c>
    </row>
    <row r="88" spans="1:1" ht="14">
      <c r="A88" s="153"/>
    </row>
    <row r="89" spans="1:1" ht="14">
      <c r="A89" s="153" t="s">
        <v>612</v>
      </c>
    </row>
    <row r="90" spans="1:1" ht="14">
      <c r="A90" s="153"/>
    </row>
    <row r="91" spans="1:1" ht="14">
      <c r="A91" s="153" t="s">
        <v>223</v>
      </c>
    </row>
    <row r="92" spans="1:1" ht="14">
      <c r="A92" s="153" t="s">
        <v>581</v>
      </c>
    </row>
    <row r="93" spans="1:1" ht="14">
      <c r="A93" s="153" t="s">
        <v>233</v>
      </c>
    </row>
    <row r="94" spans="1:1" ht="14">
      <c r="A94" s="153" t="s">
        <v>434</v>
      </c>
    </row>
    <row r="95" spans="1:1" ht="14">
      <c r="A95" s="153" t="s">
        <v>485</v>
      </c>
    </row>
    <row r="96" spans="1:1" ht="14">
      <c r="A96" s="153"/>
    </row>
    <row r="97" spans="1:1" ht="14">
      <c r="A97" s="153" t="s">
        <v>325</v>
      </c>
    </row>
    <row r="98" spans="1:1" ht="14">
      <c r="A98" s="153"/>
    </row>
    <row r="99" spans="1:1" ht="14">
      <c r="A99" s="153" t="s">
        <v>401</v>
      </c>
    </row>
    <row r="100" spans="1:1" ht="14">
      <c r="A100" s="153"/>
    </row>
    <row r="101" spans="1:1" ht="14">
      <c r="A101" s="154" t="s">
        <v>582</v>
      </c>
    </row>
    <row r="102" spans="1:1" ht="14">
      <c r="A102" s="153"/>
    </row>
    <row r="103" spans="1:1" ht="14">
      <c r="A103" s="154" t="s">
        <v>402</v>
      </c>
    </row>
    <row r="104" spans="1:1" ht="14">
      <c r="A104" s="153"/>
    </row>
    <row r="105" spans="1:1" ht="14">
      <c r="A105" s="153" t="s">
        <v>110</v>
      </c>
    </row>
    <row r="106" spans="1:1" ht="14">
      <c r="A106" s="153"/>
    </row>
    <row r="107" spans="1:1" ht="14">
      <c r="A107" s="154" t="s">
        <v>657</v>
      </c>
    </row>
    <row r="108" spans="1:1" ht="14">
      <c r="A108" s="153"/>
    </row>
    <row r="109" spans="1:1" ht="26">
      <c r="A109" s="154" t="s">
        <v>525</v>
      </c>
    </row>
    <row r="110" spans="1:1" ht="14">
      <c r="A110" s="153" t="s">
        <v>459</v>
      </c>
    </row>
    <row r="111" spans="1:1" ht="14">
      <c r="A111" s="153"/>
    </row>
    <row r="112" spans="1:1" ht="14">
      <c r="A112" s="153" t="s">
        <v>88</v>
      </c>
    </row>
    <row r="113" spans="1:1" ht="14">
      <c r="A113" s="153"/>
    </row>
    <row r="114" spans="1:1" ht="14">
      <c r="A114" s="153" t="s">
        <v>334</v>
      </c>
    </row>
    <row r="115" spans="1:1" ht="14">
      <c r="A115" s="153" t="s">
        <v>102</v>
      </c>
    </row>
    <row r="116" spans="1:1" ht="14">
      <c r="A116" s="153" t="s">
        <v>370</v>
      </c>
    </row>
    <row r="117" spans="1:1" ht="14">
      <c r="A117" s="153" t="s">
        <v>162</v>
      </c>
    </row>
    <row r="118" spans="1:1" ht="14">
      <c r="A118" s="153" t="s">
        <v>77</v>
      </c>
    </row>
    <row r="119" spans="1:1" ht="14">
      <c r="A119" s="153" t="s">
        <v>78</v>
      </c>
    </row>
    <row r="120" spans="1:1" ht="14">
      <c r="A120" s="153" t="s">
        <v>584</v>
      </c>
    </row>
    <row r="121" spans="1:1" ht="14">
      <c r="A121" s="153"/>
    </row>
    <row r="122" spans="1:1" ht="14">
      <c r="A122" s="153" t="s">
        <v>32</v>
      </c>
    </row>
    <row r="123" spans="1:1" ht="14">
      <c r="A123" s="153" t="s">
        <v>398</v>
      </c>
    </row>
    <row r="124" spans="1:1" ht="14">
      <c r="A124" s="153" t="s">
        <v>243</v>
      </c>
    </row>
    <row r="125" spans="1:1" ht="14">
      <c r="A125" s="153" t="s">
        <v>199</v>
      </c>
    </row>
    <row r="126" spans="1:1" ht="14">
      <c r="A126" s="153" t="s">
        <v>432</v>
      </c>
    </row>
    <row r="127" spans="1:1" ht="14">
      <c r="A127" s="153" t="s">
        <v>407</v>
      </c>
    </row>
    <row r="128" spans="1:1" ht="14">
      <c r="A128" s="153" t="s">
        <v>168</v>
      </c>
    </row>
    <row r="129" spans="1:1" ht="14">
      <c r="A129" s="153"/>
    </row>
    <row r="130" spans="1:1" ht="26">
      <c r="A130" s="153" t="s">
        <v>293</v>
      </c>
    </row>
    <row r="131" spans="1:1" ht="14">
      <c r="A131" s="153"/>
    </row>
    <row r="132" spans="1:1" ht="14">
      <c r="A132" s="153" t="s">
        <v>439</v>
      </c>
    </row>
    <row r="133" spans="1:1" ht="14">
      <c r="A133" s="153" t="s">
        <v>166</v>
      </c>
    </row>
    <row r="134" spans="1:1" ht="14">
      <c r="A134" s="153"/>
    </row>
    <row r="135" spans="1:1" ht="26">
      <c r="A135" s="153" t="s">
        <v>107</v>
      </c>
    </row>
    <row r="136" spans="1:1" ht="14">
      <c r="A136" s="153" t="s">
        <v>579</v>
      </c>
    </row>
    <row r="137" spans="1:1" ht="14">
      <c r="A137" s="153"/>
    </row>
    <row r="138" spans="1:1" ht="14">
      <c r="A138" s="153" t="s">
        <v>494</v>
      </c>
    </row>
    <row r="139" spans="1:1" ht="14">
      <c r="A139" s="153" t="s">
        <v>70</v>
      </c>
    </row>
    <row r="140" spans="1:1" ht="14">
      <c r="A140" s="153" t="s">
        <v>551</v>
      </c>
    </row>
    <row r="141" spans="1:1" ht="14">
      <c r="A141" s="153" t="s">
        <v>435</v>
      </c>
    </row>
    <row r="142" spans="1:1" ht="14">
      <c r="A142" s="153" t="s">
        <v>400</v>
      </c>
    </row>
    <row r="143" spans="1:1" ht="14">
      <c r="A143" s="153" t="s">
        <v>191</v>
      </c>
    </row>
    <row r="144" spans="1:1" ht="14">
      <c r="A144" s="153" t="s">
        <v>90</v>
      </c>
    </row>
    <row r="145" spans="1:1" ht="14">
      <c r="A145" s="153" t="s">
        <v>512</v>
      </c>
    </row>
    <row r="146" spans="1:1" ht="14">
      <c r="A146" s="153"/>
    </row>
    <row r="147" spans="1:1" ht="14">
      <c r="A147" s="153" t="s">
        <v>277</v>
      </c>
    </row>
    <row r="148" spans="1:1" ht="14">
      <c r="A148" s="153" t="s">
        <v>598</v>
      </c>
    </row>
    <row r="149" spans="1:1" ht="14">
      <c r="A149" s="153" t="s">
        <v>409</v>
      </c>
    </row>
    <row r="150" spans="1:1" ht="14">
      <c r="A150" s="153" t="s">
        <v>61</v>
      </c>
    </row>
    <row r="151" spans="1:1" ht="14">
      <c r="A151" s="153" t="s">
        <v>236</v>
      </c>
    </row>
    <row r="152" spans="1:1" ht="14">
      <c r="A152" s="153" t="s">
        <v>362</v>
      </c>
    </row>
    <row r="153" spans="1:1" ht="14">
      <c r="A153" s="153" t="s">
        <v>420</v>
      </c>
    </row>
    <row r="154" spans="1:1" ht="14">
      <c r="A154" s="153"/>
    </row>
    <row r="155" spans="1:1" ht="14">
      <c r="A155" s="153" t="s">
        <v>43</v>
      </c>
    </row>
    <row r="156" spans="1:1" ht="14">
      <c r="A156" s="153"/>
    </row>
    <row r="157" spans="1:1" ht="14">
      <c r="A157" s="153" t="s">
        <v>115</v>
      </c>
    </row>
    <row r="158" spans="1:1" ht="14">
      <c r="A158" s="153"/>
    </row>
    <row r="159" spans="1:1" ht="14">
      <c r="A159" s="153" t="s">
        <v>270</v>
      </c>
    </row>
    <row r="160" spans="1:1" ht="14">
      <c r="A160" s="153" t="s">
        <v>294</v>
      </c>
    </row>
    <row r="161" spans="1:1" ht="14">
      <c r="A161" s="153" t="s">
        <v>18</v>
      </c>
    </row>
    <row r="162" spans="1:1" ht="14">
      <c r="A162" s="153" t="s">
        <v>87</v>
      </c>
    </row>
    <row r="163" spans="1:1" ht="14">
      <c r="A163" s="153" t="s">
        <v>403</v>
      </c>
    </row>
    <row r="164" spans="1:1" ht="14">
      <c r="A164" s="153" t="s">
        <v>29</v>
      </c>
    </row>
    <row r="165" spans="1:1" ht="14">
      <c r="A165" s="153"/>
    </row>
    <row r="166" spans="1:1" ht="14">
      <c r="A166" s="153" t="s">
        <v>149</v>
      </c>
    </row>
    <row r="167" spans="1:1" ht="14">
      <c r="A167" s="153" t="s">
        <v>15</v>
      </c>
    </row>
    <row r="168" spans="1:1" ht="14">
      <c r="A168" s="153" t="s">
        <v>433</v>
      </c>
    </row>
    <row r="169" spans="1:1" ht="14">
      <c r="A169" s="153" t="s">
        <v>393</v>
      </c>
    </row>
    <row r="170" spans="1:1" ht="14">
      <c r="A170" s="153" t="s">
        <v>308</v>
      </c>
    </row>
    <row r="171" spans="1:1" ht="14">
      <c r="A171" s="153" t="s">
        <v>295</v>
      </c>
    </row>
    <row r="172" spans="1:1" ht="14">
      <c r="A172" s="153" t="s">
        <v>341</v>
      </c>
    </row>
    <row r="173" spans="1:1" ht="14">
      <c r="A173" s="153" t="s">
        <v>279</v>
      </c>
    </row>
    <row r="174" spans="1:1" ht="14">
      <c r="A174" s="153" t="s">
        <v>545</v>
      </c>
    </row>
    <row r="175" spans="1:1" ht="14">
      <c r="A175" s="153"/>
    </row>
    <row r="176" spans="1:1" ht="26">
      <c r="A176" s="153" t="s">
        <v>490</v>
      </c>
    </row>
    <row r="177" spans="1:1" ht="26">
      <c r="A177" s="153" t="s">
        <v>513</v>
      </c>
    </row>
    <row r="178" spans="1:1" ht="14">
      <c r="A178" s="153" t="s">
        <v>321</v>
      </c>
    </row>
    <row r="179" spans="1:1" ht="14">
      <c r="A179" s="153"/>
    </row>
    <row r="180" spans="1:1" ht="14">
      <c r="A180" s="153" t="s">
        <v>218</v>
      </c>
    </row>
    <row r="181" spans="1:1" ht="14">
      <c r="A181" s="153" t="s">
        <v>14</v>
      </c>
    </row>
    <row r="182" spans="1:1" ht="14">
      <c r="A182" s="153" t="s">
        <v>145</v>
      </c>
    </row>
    <row r="183" spans="1:1" ht="14">
      <c r="A183" s="153" t="s">
        <v>335</v>
      </c>
    </row>
    <row r="184" spans="1:1" ht="14">
      <c r="A184" s="153" t="s">
        <v>539</v>
      </c>
    </row>
    <row r="185" spans="1:1" ht="14">
      <c r="A185" s="153" t="s">
        <v>106</v>
      </c>
    </row>
    <row r="186" spans="1:1" ht="14">
      <c r="A186" s="153" t="s">
        <v>240</v>
      </c>
    </row>
    <row r="187" spans="1:1" ht="14">
      <c r="A187" s="153" t="s">
        <v>449</v>
      </c>
    </row>
    <row r="188" spans="1:1" ht="14">
      <c r="A188" s="153"/>
    </row>
    <row r="189" spans="1:1" ht="26">
      <c r="A189" s="153" t="s">
        <v>396</v>
      </c>
    </row>
    <row r="190" spans="1:1" ht="14">
      <c r="A190" s="153"/>
    </row>
    <row r="191" spans="1:1" ht="14">
      <c r="A191" s="153" t="s">
        <v>189</v>
      </c>
    </row>
    <row r="192" spans="1:1" ht="14">
      <c r="A192" s="153" t="s">
        <v>352</v>
      </c>
    </row>
    <row r="193" spans="1:1" ht="14">
      <c r="A193" s="153" t="s">
        <v>577</v>
      </c>
    </row>
    <row r="194" spans="1:1" ht="14">
      <c r="A194" s="153"/>
    </row>
    <row r="195" spans="1:1" ht="14">
      <c r="A195" s="154" t="s">
        <v>578</v>
      </c>
    </row>
    <row r="196" spans="1:1" ht="14">
      <c r="A196" s="153"/>
    </row>
    <row r="197" spans="1:1" ht="14">
      <c r="A197" s="153" t="s">
        <v>3</v>
      </c>
    </row>
    <row r="198" spans="1:1" ht="14">
      <c r="A198" s="153" t="s">
        <v>521</v>
      </c>
    </row>
    <row r="199" spans="1:1" ht="14">
      <c r="A199" s="153"/>
    </row>
    <row r="200" spans="1:1" ht="14">
      <c r="A200" s="153" t="s">
        <v>134</v>
      </c>
    </row>
    <row r="201" spans="1:1" ht="14">
      <c r="A201" s="153" t="s">
        <v>320</v>
      </c>
    </row>
    <row r="202" spans="1:1" ht="14">
      <c r="A202" s="153" t="s">
        <v>580</v>
      </c>
    </row>
    <row r="203" spans="1:1" ht="14">
      <c r="A203" s="153" t="s">
        <v>283</v>
      </c>
    </row>
    <row r="204" spans="1:1" ht="14">
      <c r="A204" s="153" t="s">
        <v>22</v>
      </c>
    </row>
    <row r="205" spans="1:1" ht="14">
      <c r="A205" s="153" t="s">
        <v>35</v>
      </c>
    </row>
    <row r="206" spans="1:1" ht="14">
      <c r="A206" s="153" t="s">
        <v>268</v>
      </c>
    </row>
    <row r="207" spans="1:1" ht="14">
      <c r="A207" s="153" t="s">
        <v>273</v>
      </c>
    </row>
    <row r="208" spans="1:1" ht="14">
      <c r="A208" s="153"/>
    </row>
    <row r="209" spans="1:1" ht="14">
      <c r="A209" s="153" t="s">
        <v>16</v>
      </c>
    </row>
    <row r="210" spans="1:1" ht="14">
      <c r="A210" s="153" t="s">
        <v>511</v>
      </c>
    </row>
    <row r="211" spans="1:1" ht="14">
      <c r="A211" s="153" t="s">
        <v>76</v>
      </c>
    </row>
    <row r="212" spans="1:1" ht="14">
      <c r="A212" s="153" t="s">
        <v>430</v>
      </c>
    </row>
    <row r="213" spans="1:1" ht="14">
      <c r="A213" s="153" t="s">
        <v>254</v>
      </c>
    </row>
    <row r="214" spans="1:1" ht="14">
      <c r="A214" s="153" t="s">
        <v>169</v>
      </c>
    </row>
    <row r="215" spans="1:1" ht="14">
      <c r="A215" s="153" t="s">
        <v>170</v>
      </c>
    </row>
    <row r="216" spans="1:1" ht="14">
      <c r="A216" s="153" t="s">
        <v>139</v>
      </c>
    </row>
    <row r="217" spans="1:1" ht="14">
      <c r="A217" s="153"/>
    </row>
    <row r="218" spans="1:1" ht="14">
      <c r="A218" s="153" t="s">
        <v>72</v>
      </c>
    </row>
    <row r="219" spans="1:1" ht="14">
      <c r="A219" s="153" t="s">
        <v>491</v>
      </c>
    </row>
    <row r="220" spans="1:1" ht="14">
      <c r="A220" s="153" t="s">
        <v>518</v>
      </c>
    </row>
    <row r="221" spans="1:1" ht="14">
      <c r="A221" s="153" t="s">
        <v>211</v>
      </c>
    </row>
    <row r="222" spans="1:1" ht="14">
      <c r="A222" s="153" t="s">
        <v>529</v>
      </c>
    </row>
    <row r="223" spans="1:1" ht="14">
      <c r="A223" s="153" t="s">
        <v>100</v>
      </c>
    </row>
    <row r="224" spans="1:1" ht="14">
      <c r="A224" s="153" t="s">
        <v>101</v>
      </c>
    </row>
    <row r="225" spans="1:1" ht="14">
      <c r="A225" s="153" t="s">
        <v>62</v>
      </c>
    </row>
    <row r="226" spans="1:1" ht="14">
      <c r="A226" s="153" t="s">
        <v>205</v>
      </c>
    </row>
    <row r="227" spans="1:1" ht="14">
      <c r="A227" s="153" t="s">
        <v>429</v>
      </c>
    </row>
    <row r="228" spans="1:1" ht="14">
      <c r="A228" s="153"/>
    </row>
    <row r="229" spans="1:1" ht="14">
      <c r="A229" s="153" t="s">
        <v>185</v>
      </c>
    </row>
    <row r="230" spans="1:1" ht="14">
      <c r="A230" s="153" t="s">
        <v>394</v>
      </c>
    </row>
    <row r="231" spans="1:1" ht="14">
      <c r="A231" s="153" t="s">
        <v>395</v>
      </c>
    </row>
    <row r="232" spans="1:1" ht="14">
      <c r="A232" s="153" t="s">
        <v>493</v>
      </c>
    </row>
    <row r="233" spans="1:1" ht="14">
      <c r="A233" s="153"/>
    </row>
    <row r="234" spans="1:1" ht="14">
      <c r="A234" s="154" t="s">
        <v>591</v>
      </c>
    </row>
    <row r="235" spans="1:1" ht="14">
      <c r="A235" s="153"/>
    </row>
    <row r="236" spans="1:1" ht="14">
      <c r="A236" s="153" t="s">
        <v>129</v>
      </c>
    </row>
    <row r="237" spans="1:1" ht="14">
      <c r="A237" s="153" t="s">
        <v>85</v>
      </c>
    </row>
    <row r="238" spans="1:1" ht="14">
      <c r="A238" s="153" t="s">
        <v>287</v>
      </c>
    </row>
    <row r="239" spans="1:1" ht="14">
      <c r="A239" s="153" t="s">
        <v>450</v>
      </c>
    </row>
    <row r="240" spans="1:1" ht="14">
      <c r="A240" s="153" t="s">
        <v>208</v>
      </c>
    </row>
    <row r="241" spans="1:1" ht="14">
      <c r="A241" s="153" t="s">
        <v>69</v>
      </c>
    </row>
    <row r="242" spans="1:1" ht="14">
      <c r="A242" s="153"/>
    </row>
    <row r="243" spans="1:1" ht="14">
      <c r="A243" s="154" t="s">
        <v>470</v>
      </c>
    </row>
    <row r="244" spans="1:1" ht="14">
      <c r="A244" s="153"/>
    </row>
    <row r="245" spans="1:1" ht="14">
      <c r="A245" s="154" t="s">
        <v>286</v>
      </c>
    </row>
    <row r="246" spans="1:1" ht="14">
      <c r="A246" s="153"/>
    </row>
    <row r="247" spans="1:1" ht="14">
      <c r="A247" s="153" t="s">
        <v>422</v>
      </c>
    </row>
    <row r="248" spans="1:1" ht="14">
      <c r="A248" s="153" t="s">
        <v>175</v>
      </c>
    </row>
    <row r="249" spans="1:1" ht="14">
      <c r="A249" s="153" t="s">
        <v>583</v>
      </c>
    </row>
    <row r="250" spans="1:1" ht="14">
      <c r="A250" s="153" t="s">
        <v>200</v>
      </c>
    </row>
    <row r="251" spans="1:1" ht="14">
      <c r="A251" s="153" t="s">
        <v>31</v>
      </c>
    </row>
    <row r="252" spans="1:1" ht="14">
      <c r="A252" s="153"/>
    </row>
    <row r="253" spans="1:1" ht="14">
      <c r="A253" s="153" t="s">
        <v>333</v>
      </c>
    </row>
    <row r="254" spans="1:1" ht="14">
      <c r="A254" s="153"/>
    </row>
    <row r="255" spans="1:1" ht="14">
      <c r="A255" s="153" t="s">
        <v>476</v>
      </c>
    </row>
    <row r="256" spans="1:1" ht="14">
      <c r="A256" s="153"/>
    </row>
    <row r="257" spans="1:1" ht="14">
      <c r="A257" s="153" t="s">
        <v>272</v>
      </c>
    </row>
    <row r="258" spans="1:1" ht="14">
      <c r="A258" s="153"/>
    </row>
    <row r="259" spans="1:1" ht="14">
      <c r="A259" s="153" t="s">
        <v>392</v>
      </c>
    </row>
    <row r="260" spans="1:1" ht="14">
      <c r="A260" s="153"/>
    </row>
    <row r="261" spans="1:1" ht="14">
      <c r="A261" s="154" t="s">
        <v>89</v>
      </c>
    </row>
    <row r="262" spans="1:1" ht="14">
      <c r="A262" s="153"/>
    </row>
    <row r="263" spans="1:1" ht="26">
      <c r="A263" s="153" t="s">
        <v>17</v>
      </c>
    </row>
    <row r="264" spans="1:1" ht="14">
      <c r="A264" s="153" t="s">
        <v>42</v>
      </c>
    </row>
    <row r="265" spans="1:1" ht="14">
      <c r="A265" s="153"/>
    </row>
    <row r="266" spans="1:1" ht="26">
      <c r="A266" s="153" t="s">
        <v>522</v>
      </c>
    </row>
    <row r="267" spans="1:1" ht="26">
      <c r="A267" s="153" t="s">
        <v>82</v>
      </c>
    </row>
    <row r="268" spans="1:1" ht="14">
      <c r="A268" s="153" t="s">
        <v>496</v>
      </c>
    </row>
    <row r="269" spans="1:1" ht="14">
      <c r="A269" s="153"/>
    </row>
    <row r="270" spans="1:1" ht="14">
      <c r="A270" s="153" t="s">
        <v>477</v>
      </c>
    </row>
    <row r="271" spans="1:1" ht="14">
      <c r="A271" s="153"/>
    </row>
    <row r="272" spans="1:1" ht="14">
      <c r="A272" s="153" t="s">
        <v>519</v>
      </c>
    </row>
    <row r="273" spans="1:1" ht="14">
      <c r="A273" s="153" t="s">
        <v>520</v>
      </c>
    </row>
    <row r="274" spans="1:1" ht="14">
      <c r="A274" s="153" t="s">
        <v>301</v>
      </c>
    </row>
    <row r="275" spans="1:1" ht="14">
      <c r="A275" s="153"/>
    </row>
    <row r="276" spans="1:1" ht="14">
      <c r="A276" s="153" t="s">
        <v>329</v>
      </c>
    </row>
    <row r="277" spans="1:1" ht="14">
      <c r="A277" s="153"/>
    </row>
    <row r="278" spans="1:1" ht="26">
      <c r="A278" s="153" t="s">
        <v>143</v>
      </c>
    </row>
    <row r="279" spans="1:1" ht="14">
      <c r="A279" s="153" t="s">
        <v>462</v>
      </c>
    </row>
    <row r="280" spans="1:1" ht="14">
      <c r="A280" s="153"/>
    </row>
    <row r="281" spans="1:1" ht="14">
      <c r="A281" s="153"/>
    </row>
    <row r="282" spans="1:1" ht="14">
      <c r="A282" s="153"/>
    </row>
    <row r="283" spans="1:1" ht="14">
      <c r="A283" s="153"/>
    </row>
    <row r="284" spans="1:1" ht="14">
      <c r="A284" s="153"/>
    </row>
  </sheetData>
  <sheetCalcPr fullCalcOnLoad="1"/>
  <phoneticPr fontId="5"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39:K56"/>
  <sheetViews>
    <sheetView workbookViewId="0"/>
  </sheetViews>
  <sheetFormatPr baseColWidth="10" defaultColWidth="11.5" defaultRowHeight="13"/>
  <cols>
    <col min="10" max="10" width="5.33203125" customWidth="1"/>
  </cols>
  <sheetData>
    <row r="39" spans="11:11">
      <c r="K39" s="3" t="s">
        <v>385</v>
      </c>
    </row>
    <row r="42" spans="11:11">
      <c r="K42" t="s">
        <v>239</v>
      </c>
    </row>
    <row r="56" spans="1:1">
      <c r="A56" s="3" t="s">
        <v>385</v>
      </c>
    </row>
  </sheetData>
  <sheetCalcPr fullCalcOnLoad="1"/>
  <phoneticPr fontId="5"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1"/>
  <sheetViews>
    <sheetView workbookViewId="0"/>
  </sheetViews>
  <sheetFormatPr baseColWidth="10" defaultRowHeight="13"/>
  <sheetData>
    <row r="1" spans="1:7">
      <c r="A1" s="167" t="s">
        <v>456</v>
      </c>
      <c r="B1" s="168"/>
      <c r="C1" s="168"/>
      <c r="D1" s="168"/>
      <c r="E1" s="168"/>
      <c r="F1" s="168"/>
      <c r="G1" s="168"/>
    </row>
  </sheetData>
  <phoneticPr fontId="56"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
  <sheetViews>
    <sheetView workbookViewId="0">
      <selection activeCell="A2" sqref="A2"/>
    </sheetView>
  </sheetViews>
  <sheetFormatPr baseColWidth="10" defaultRowHeight="13"/>
  <sheetData/>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MAIN DATA SHEET (Data Entry)</vt:lpstr>
      <vt:lpstr>MEASURES (Data Entry)</vt:lpstr>
      <vt:lpstr>Measures Key</vt:lpstr>
      <vt:lpstr>Building Type Key</vt:lpstr>
      <vt:lpstr>M&amp;V Key</vt:lpstr>
      <vt:lpstr>Cost Rules</vt:lpstr>
      <vt:lpstr>Non-energy Impacts</vt:lpstr>
    </vt:vector>
  </TitlesOfParts>
  <Company>LBNL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Mills</dc:creator>
  <cp:lastModifiedBy>Evan Mills</cp:lastModifiedBy>
  <cp:lastPrinted>2007-10-02T04:58:20Z</cp:lastPrinted>
  <dcterms:created xsi:type="dcterms:W3CDTF">2004-01-09T23:16:40Z</dcterms:created>
  <dcterms:modified xsi:type="dcterms:W3CDTF">2009-07-08T19:09:35Z</dcterms:modified>
</cp:coreProperties>
</file>